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64" activeTab="15"/>
  </bookViews>
  <sheets>
    <sheet name="BCGD" sheetId="1" r:id="rId1"/>
    <sheet name="CDPS TRUOC DC" sheetId="2" state="hidden" r:id="rId2"/>
    <sheet name="BT DC" sheetId="3" state="hidden" r:id="rId3"/>
    <sheet name="CDPS SAU DC" sheetId="4" state="hidden" r:id="rId4"/>
    <sheet name="bckt" sheetId="5" r:id="rId5"/>
    <sheet name="CDKT " sheetId="6" r:id="rId6"/>
    <sheet name="KQKD 1" sheetId="7" r:id="rId7"/>
    <sheet name="LCTTGT" sheetId="8" state="hidden" r:id="rId8"/>
    <sheet name="LCTTTT" sheetId="9" r:id="rId9"/>
    <sheet name="TM" sheetId="10" r:id="rId10"/>
    <sheet name="bao cao BP" sheetId="11" state="hidden" r:id="rId11"/>
    <sheet name="cong cu TC" sheetId="12" state="hidden" r:id="rId12"/>
    <sheet name="dautuNH" sheetId="13" state="hidden" r:id="rId13"/>
    <sheet name="tai san vo hinh" sheetId="14" r:id="rId14"/>
    <sheet name="taisanhuuhinh" sheetId="15" r:id="rId15"/>
    <sheet name="congcutaichinh" sheetId="16" r:id="rId16"/>
    <sheet name="Von" sheetId="17" r:id="rId17"/>
    <sheet name="dautuDH" sheetId="18" state="hidden" r:id="rId18"/>
  </sheets>
  <externalReferences>
    <externalReference r:id="rId21"/>
  </externalReferences>
  <definedNames>
    <definedName name="_xlnm.Print_Area" localSheetId="10">'bao cao BP'!$A$1:$O$45</definedName>
    <definedName name="_xlnm.Print_Area" localSheetId="0">'BCGD'!$A$1:$J$60</definedName>
    <definedName name="_xlnm.Print_Area" localSheetId="11">'cong cu TC'!$A$1:$K$821</definedName>
    <definedName name="_xlnm.Print_Area" localSheetId="15">'congcutaichinh'!$A$1:$I$37</definedName>
    <definedName name="_xlnm.Print_Area" localSheetId="6">'KQKD 1'!$A$1:$J$41</definedName>
    <definedName name="_xlnm.Print_Area" localSheetId="7">'LCTTGT'!$A$1:$N$58</definedName>
    <definedName name="_xlnm.Print_Area" localSheetId="9">'TM'!$A$1:$K$1040</definedName>
    <definedName name="_xlnm.Print_Area" localSheetId="16">'Von'!$A$1:$L$29</definedName>
    <definedName name="_xlnm.Print_Titles" localSheetId="10">'bao cao BP'!$1:$4</definedName>
    <definedName name="_xlnm.Print_Titles" localSheetId="0">'BCGD'!$1:$6</definedName>
    <definedName name="_xlnm.Print_Titles" localSheetId="5">'CDKT '!$1:$6</definedName>
    <definedName name="_xlnm.Print_Titles" localSheetId="3">'CDPS SAU DC'!$5:$6</definedName>
    <definedName name="_xlnm.Print_Titles" localSheetId="1">'CDPS TRUOC DC'!$5:$6</definedName>
    <definedName name="_xlnm.Print_Titles" localSheetId="11">'cong cu TC'!$1:$5</definedName>
    <definedName name="_xlnm.Print_Titles" localSheetId="15">'congcutaichinh'!$1:$5</definedName>
    <definedName name="_xlnm.Print_Titles" localSheetId="7">'LCTTGT'!$1:$7</definedName>
    <definedName name="_xlnm.Print_Titles" localSheetId="8">'LCTTTT'!$1:$7</definedName>
    <definedName name="_xlnm.Print_Titles" localSheetId="9">'TM'!$1:$5</definedName>
  </definedNames>
  <calcPr fullCalcOnLoad="1"/>
</workbook>
</file>

<file path=xl/comments10.xml><?xml version="1.0" encoding="utf-8"?>
<comments xmlns="http://schemas.openxmlformats.org/spreadsheetml/2006/main">
  <authors>
    <author>dn301</author>
  </authors>
  <commentList>
    <comment ref="G986" authorId="0">
      <text>
        <r>
          <rPr>
            <b/>
            <sz val="8"/>
            <rFont val="Tahoma"/>
            <family val="2"/>
          </rPr>
          <t>dn301:</t>
        </r>
        <r>
          <rPr>
            <sz val="8"/>
            <rFont val="Tahoma"/>
            <family val="2"/>
          </rPr>
          <t xml:space="preserve">
</t>
        </r>
      </text>
    </comment>
    <comment ref="I986" authorId="0">
      <text>
        <r>
          <rPr>
            <b/>
            <sz val="8"/>
            <rFont val="Tahoma"/>
            <family val="2"/>
          </rPr>
          <t>dn301:</t>
        </r>
        <r>
          <rPr>
            <sz val="8"/>
            <rFont val="Tahoma"/>
            <family val="2"/>
          </rPr>
          <t xml:space="preserve">
phai thu 131
</t>
        </r>
      </text>
    </comment>
    <comment ref="E986" authorId="0">
      <text>
        <r>
          <rPr>
            <b/>
            <sz val="8"/>
            <rFont val="Tahoma"/>
            <family val="2"/>
          </rPr>
          <t>dn301:</t>
        </r>
        <r>
          <rPr>
            <sz val="8"/>
            <rFont val="Tahoma"/>
            <family val="2"/>
          </rPr>
          <t xml:space="preserve">
</t>
        </r>
      </text>
    </comment>
  </commentList>
</comments>
</file>

<file path=xl/comments11.xml><?xml version="1.0" encoding="utf-8"?>
<comments xmlns="http://schemas.openxmlformats.org/spreadsheetml/2006/main">
  <authors>
    <author/>
  </authors>
  <commentList>
    <comment ref="C22" authorId="0">
      <text>
        <r>
          <rPr>
            <b/>
            <sz val="9"/>
            <color indexed="8"/>
            <rFont val="Times New Roman"/>
            <family val="1"/>
          </rPr>
          <t xml:space="preserve">dn305:
</t>
        </r>
        <r>
          <rPr>
            <sz val="9"/>
            <color indexed="8"/>
            <rFont val="Times New Roman"/>
            <family val="1"/>
          </rPr>
          <t>Tài sản bộ phận không bao gồm tài sản thuế hoãn lại</t>
        </r>
      </text>
    </comment>
    <comment ref="C40" authorId="0">
      <text>
        <r>
          <rPr>
            <b/>
            <sz val="9"/>
            <color indexed="8"/>
            <rFont val="Times New Roman"/>
            <family val="1"/>
          </rPr>
          <t xml:space="preserve">dn305:
</t>
        </r>
        <r>
          <rPr>
            <sz val="9"/>
            <color indexed="8"/>
            <rFont val="Times New Roman"/>
            <family val="1"/>
          </rPr>
          <t>Tài sản bộ phận không bao gồm tài sản thuế hoãn lại</t>
        </r>
      </text>
    </comment>
  </commentList>
</comments>
</file>

<file path=xl/comments12.xml><?xml version="1.0" encoding="utf-8"?>
<comments xmlns="http://schemas.openxmlformats.org/spreadsheetml/2006/main">
  <authors>
    <author/>
  </authors>
  <commentList>
    <comment ref="B100" authorId="0">
      <text>
        <r>
          <rPr>
            <b/>
            <sz val="9"/>
            <color indexed="8"/>
            <rFont val="Times New Roman"/>
            <family val="1"/>
          </rPr>
          <t xml:space="preserve">User:
</t>
        </r>
        <r>
          <rPr>
            <sz val="9"/>
            <color indexed="8"/>
            <rFont val="Times New Roman"/>
            <family val="1"/>
          </rPr>
          <t xml:space="preserve">phung them vao cho dung chinh sua cua chi Ha - vu che do ke toan
</t>
        </r>
      </text>
    </comment>
  </commentList>
</comments>
</file>

<file path=xl/sharedStrings.xml><?xml version="1.0" encoding="utf-8"?>
<sst xmlns="http://schemas.openxmlformats.org/spreadsheetml/2006/main" count="4172" uniqueCount="1915">
  <si>
    <t>Báo cáo tài chính Công ty cho thời kỳ kế toán từ ngày 01 tháng 01 năm 2012 đến ngày 30 tháng 06 năm 2012 được kiểm toán bởi công ty TNHH BDO Việt Nam với báo cáo phát hành ngày 6 tháng 08 năm 2012 đưa ra ý kiến chấp nhận toàn phần.</t>
  </si>
  <si>
    <t xml:space="preserve">Công ty Cổ phần Bến Xe Miền Tây được thành lập theo Giấy chứng nhận đăng ký kinh doanh số 4103004698 ngày 03 tháng 05 năm 2006, do Sở Kế hoạch và Đầu tư thành phố Hồ Chí Minh cấp, giấy chứng nhận thay đổi lần thứ 2, ngày 24 tháng 10 năm 2011. </t>
  </si>
  <si>
    <t>395 Kinh Dương Vương, Phường An Lạc, Quận Bình Tân.</t>
  </si>
  <si>
    <t>Việc lập và trình bày các báo cáo tài chính này thuộc về trách nhiệm của Tổng Giám đốc Quý Công ty. Trách nhiệm của chúng tôi là đưa ra nhận xét về báo cáo tài chính này trên cơ sở công tác soát xét của chúng tôi.</t>
  </si>
  <si>
    <t>Chúng tôi đã thực hiện công tác soát xét các báo cáo tài chính gồm Bảng cân đối kế toán tại ngày 30 tháng 06 năm 2013, Báo cáo kết quả hoạt động kinh doanh, Báo cáo lưu chuyển tiền tệ và Thuyết minh báo cáo tài chính cho thời kỳ kế toán từ ngày 01/01/2013 đến ngày 30/6/2013, được lập ngày 25 tháng 7 năm 2013 của CÔNG TY CỔ PHẦN BẾN XE MIỀN TÂY từ trang 04 đến trang 30 kèm theo.</t>
  </si>
  <si>
    <t>Trên cơ sở công tác soát xét của chúng tôi, chúng tôi không thấy có sự kiện nào để chúng tôi cho rằng các báo cáo tài chính giữa niên độ kèm theo đây không phản ánh trung thực và hợp lý trên các khía cạnh trọng yếu tình hình tài chính của Công ty vào ngày 30 tháng 6 năm 2013, cũng như kết quả hoạt động kinh doanh và các luồng lưu chuyển tiền tệ cho kỳ kế toán từ ngày 01 tháng 01 năm 2013 đến ngày 30 tháng 6 năm 2013, phù hợp với chuẩn mực, chế độ kế toán Việt Nam hiện hành và các quy định pháp lý có liên quan.</t>
  </si>
  <si>
    <t>Từ 01/01/2012 đến 30/6/2012</t>
  </si>
  <si>
    <t>Từ 01/01/2013 đến 30/6/2013</t>
  </si>
  <si>
    <t>TP. HCM, ngày 25 tháng 7 năm 2013</t>
  </si>
  <si>
    <t>TP. HCM, ngày 10 tháng 8 năm 2013</t>
  </si>
  <si>
    <t>Cho thời kỳ từ ngày 01/01/2013 đến 30/6/2013</t>
  </si>
  <si>
    <t>30/6/2013</t>
  </si>
  <si>
    <t>Nguyễn Quang Tuyên</t>
  </si>
  <si>
    <t>KT. TỔNG GIÁM ĐỐC</t>
  </si>
  <si>
    <t>PHÓ TỔNG GIÁM ĐỐC</t>
  </si>
  <si>
    <t>VND</t>
  </si>
  <si>
    <t xml:space="preserve">Ông Bùi Việt </t>
  </si>
  <si>
    <r>
      <t xml:space="preserve">Tổng số nhân viên đến ngày 30 tháng 06 năm 2013: </t>
    </r>
    <r>
      <rPr>
        <sz val="11"/>
        <rFont val="Times New Roman"/>
        <family val="1"/>
      </rPr>
      <t>158 người. (Tại ngày 31/12/2012: 168 người)</t>
    </r>
  </si>
  <si>
    <t xml:space="preserve">Công ty CP TVXD &amp; GT Mê Kông </t>
  </si>
  <si>
    <t>Liên kết của tập đoàn</t>
  </si>
  <si>
    <t>Công ty CP Công Trình Giao thông Q.8</t>
  </si>
  <si>
    <t>VI. 18</t>
  </si>
  <si>
    <t>VI. 19</t>
  </si>
  <si>
    <t>VI.21</t>
  </si>
  <si>
    <t>VI.22</t>
  </si>
  <si>
    <t>VI.23</t>
  </si>
  <si>
    <t xml:space="preserve"> Các khoản đầu tư tài chính dài hạn: </t>
  </si>
  <si>
    <t>(*) Cho tổng Cty Cơ Khí Giao Thông Vận Tải Sài Gòn TNHH MTV vay theo HĐ 54/HĐVV - SC ngày 10/05/2013, lãi suất 0,75%/tháng, thời hạn vay từ ngày 01/04/2013 đến ngày 31/03/2014. Lãi suất cho vay sẽ thay đổi 3 tháng/ lần theo lãi suất của ngân hàng Nhà Nước.</t>
  </si>
  <si>
    <t>- Tổng Cty Cơ Khí Giao Thông Vận Tải Sài Gòn TNHH MTV (*)</t>
  </si>
  <si>
    <t>Nguyễn Xuân Tùng</t>
  </si>
  <si>
    <t>Trưởng ban - Bổ nhiệm ngày 22/5/2013</t>
  </si>
  <si>
    <t>(*) Theo hợp đồng quản lý danh mục đầu tư số 21/2011/HĐ/QLDM/DAC ngày 04 tháng 12 năm 2011, giá trị ủy thác đầu tư  là 5.000.000.000 đồng, thời gian ủy thác đến 04/10/2012,  gia hạn đến 04/10/2013 theo phụ lục hợp đồng số 01 ngày 20/09/2012. Công ty ủy quyền toàn bộ cho Công ty TNHH Quản Lý Quỹ Đầu Tư Chứng Khoán Đông Á về việc quản lý tài sản trong danh mục đầu tư. Tỷ suất lợi nhuận cố định: 14%/ năm x giá trị ủy thác đầu tư theo phụ lục số 01 ngày 20/09/2012. Kết thúc thời gian ủy thác, Công ty nhận lại toàn bộ tài sản của danh mục bằng hình thức tiền mặt sau khi trừ đi các phí theo quy định.</t>
  </si>
  <si>
    <t>- Ủy thác đầu tư tại Công ty TNHH Quản Lý Quỹ Đầu Tư Chứng Khoán Đông Á (*)</t>
  </si>
  <si>
    <t>+ Tổng Cty Cơ Khí Giao Thông Vận Tải Sài Gòn TNHH MTV (**)</t>
  </si>
  <si>
    <t>3. Thu nhập chịu thuế kỳ hiện hành ( 1+2)</t>
  </si>
  <si>
    <t>6. Tổng chi phí thuế thu nhập doanh nghiệp kỳ hiện hành</t>
  </si>
  <si>
    <t>Tăng vốn trong kỳ</t>
  </si>
  <si>
    <t>Lãi trong kỳ này</t>
  </si>
  <si>
    <t>Hội đồng Quản trị và Ban Tổng Giám đốc chịu trách nhiệm đảm bảo rằng các sổ sách kế toán thích hợp đã được thiết lập và duy trì để thể hiện tình hình tài chính của Công ty với độ chính xác hợp lý tại mọi thời điểm và làm cơ sở để soạn lập các báo cáo tài chính phù hợp với chế độ kế toán được nêu ở Thuyết minh cho các Báo cáo tài chính. Hội đồng Quản trị và Ban Tổng Giám đốc cũng chịu trách nhiệm đối với việc bảo vệ các tài sản của Công ty và thực hiện các biện pháp hợp lý để phòng ngừa và phát hiện các hành vi gian lận và các vi phạm khác.</t>
  </si>
  <si>
    <t>Khai thác và kinh doanh bến xe. Vận tải hành khách công cộng liên tỉnh và nội địa. Khai thác dịch vụ phục vụ trong bến xe. Cho thuê mặt bằng và ki ốt, bãi đậu xe vận tải hàng hóa. Giữ và chuyển hàng hóa hành lý bao gói. Mua bán phụ tùng vật tư ô tô, xăng dầu. Lau rửa, bảo dưỡng, sửa chữa ô tô. Dịch vụ vui chơi giải trí; cho thuê nghĩ trọ. Dịch vụ bốc xếp hàng hóa và lưu đậu qua đêm của phương tiện vận tải, dịch vụ giữ xe hai bánh. Kinh doanh vận tải khách theo hợp đồng ./.</t>
  </si>
  <si>
    <t>Số: 08.13.419-6T/AISC-DN3</t>
  </si>
  <si>
    <t>Số giấy CNĐKHNKT: 0113-2013-05-01</t>
  </si>
  <si>
    <t>Số giấy CNĐKHNKT: 0212-2013-05-01</t>
  </si>
  <si>
    <t>Đặng Nguyễn Nguyên Huân</t>
  </si>
  <si>
    <t>CHO KỲ KẾ TOÁN TỪ NGÀY 01/01/2013 ĐẾN NGÀY 30/06/2013</t>
  </si>
  <si>
    <t>Chúng tôi đã thực hiện công tác soát xét theo chuẩn mực kiểm toán Việt Nam số 910 về công tác soát xét. Các chuẩn mực này yêu cầu công tác soát xét phải lập kế hoạch và thực hiện việc soát xét để có sự đảm bảo vừa phải rằng các Báo cáo tài chính không còn chứa đựng các sai sót trọng yếu. Công tác soát xét bao gồm chủ yếu là việc trao đổi với nhân sự của Công ty và áp dụng các thủ tục phân tích trên những thông tin tài chính; Công tác này cung cấp một mức độ đảm bảo thấp hơn công tác kiểm toán. Chúng tôi không thực hiện công việc kiểm toán nên cũng không đưa ra ý kiến kiểm toán.</t>
  </si>
  <si>
    <t>Các tài sản tài chính của công ty bao gồm tiền và các khoản tiền gửi ngắn hạn, các khoản phải thu khách hàng và phải thu khác, các khoản cho vay và khoản đầu tư giữ đến ngày đáo hạn.</t>
  </si>
  <si>
    <t>Nợ phải trả tài chính của Công ty bao gồm các khoản phải trả người bán, các khoản phải trả khác.</t>
  </si>
  <si>
    <t>(*) Khoản đầu tư vào Công ty CP Xe khách Miền Tây bao gồm 265.955 cồ phần góp đợt 1 chiếm 33,15% vốn tại công ty này là 8.684.700.000 VND. Góp đợt 2 để triển khai dự án thành lập đại lý ô tô Nissan, Công ty CP Xe khách Miền Tây đang tiến hành các thủ tục pháp lý để tăng vốn.</t>
  </si>
  <si>
    <t>Công ty hiện hoạt động kinh doanh các sản phẩm trong lĩnh vực dịch vụ bến bãi. Kết quả hoạt động kinh doanh của các bộ phận được quản lý nhằm phục vụ cho việc đánh giá hiệu quả kinh doanh. Thu nhập và chi phí từ hoạt động tài chính, thu nhập khác và thuế thu nhập doanh nghiệp được quản lý tập trung ở cấp độ Công ty không phân bổ cho bộ phận.</t>
  </si>
  <si>
    <t>Phí dịch vụ ĐHCĐ</t>
  </si>
  <si>
    <t>Công ty Chứng khoán Ngân hàng Đông Á</t>
  </si>
  <si>
    <t>Do công ty chỉ tập trung hoạt động ở khu vực Bến xe Miền Tây Thành Phố Hồ Chí Minh nên không trình bày báo cáo bộ phận theo lĩnh vực kinh doanh, không có báo cáo bộ phận theo khu vực địa lý.</t>
  </si>
  <si>
    <t>Cổ đông có ảnh hưởng đáng kể</t>
  </si>
  <si>
    <t>Cổ tức, lợi nhuận đã chi trả cho cổ đông từ ngày 01/01/2013 đến ngày 30/06/2013 là 5.244.640.000 VNĐ.</t>
  </si>
  <si>
    <t>Các sự kiện phát sinh sau ngày kết thúc kỳ kế toán</t>
  </si>
  <si>
    <t>Không có sự kiện quan trọng nào xảy ra kể từ ngày kết thúc kỳ kế toán yêu cầu phải có các điều chỉnh hoặc thuyết minh trong các báo cáo tài chính.</t>
  </si>
  <si>
    <t>Khấu hao trong kỳ</t>
  </si>
  <si>
    <t>Mua trong kỳ</t>
  </si>
  <si>
    <t>Ngoại trừ các khoản đề cập ở trên, giá trị hợp lý của tài sản tài chính và nợ phải trả tài chính chưa được đánh giá và xác định một cách chính thức vào ngày 30 tháng 06 năm 2013 và 31 tháng 12 năm 2012. Tuy nhiên, Ban Tổng Giám đốc Công ty đánh giá giá trị hợp lý của các tài sản tài chính và nợ phải trả tài chính này không có khác biệt trọng yếu so với giá trị ghi sổ vào ngày kết thúc kỳ kế toán.</t>
  </si>
  <si>
    <r>
      <t>Chi phí phải trả:</t>
    </r>
    <r>
      <rPr>
        <b/>
        <sz val="11"/>
        <color indexed="12"/>
        <rFont val="Times New Roman"/>
        <family val="1"/>
      </rPr>
      <t xml:space="preserve"> </t>
    </r>
    <r>
      <rPr>
        <sz val="11"/>
        <color indexed="12"/>
        <rFont val="Times New Roman"/>
        <family val="1"/>
      </rPr>
      <t>được ghi nhận dựa trên các ước tính hợp lý về số tiền phải trả cho các hàng hoá, dịch vụ đã sử dụng trong kỳ gồm những chi phí sau: chi phí bán hàng, lãi vay phải trả, các chi phí phải trả khác.</t>
    </r>
  </si>
  <si>
    <t xml:space="preserve"> </t>
  </si>
  <si>
    <t>1.</t>
  </si>
  <si>
    <t>BÁO CÁO CỦA HỘI ĐỒNG QUẢN TRỊ</t>
  </si>
  <si>
    <t>2.</t>
  </si>
  <si>
    <t>04</t>
  </si>
  <si>
    <t>3.</t>
  </si>
  <si>
    <t xml:space="preserve">BẢNG CÂN ĐỐI KẾ TOÁN </t>
  </si>
  <si>
    <t>4.</t>
  </si>
  <si>
    <t xml:space="preserve">BÁO CÁO KẾT QUẢ HOẠT ĐỘNG KINH DOANH  </t>
  </si>
  <si>
    <t>07</t>
  </si>
  <si>
    <t>5.</t>
  </si>
  <si>
    <t>BÁO CÁO LƯU CHUYỂN TIỀN TỆ</t>
  </si>
  <si>
    <t>6.</t>
  </si>
  <si>
    <t>THUYẾT MINH BÁO CÁO TÀI CHÍNH</t>
  </si>
  <si>
    <t>Thông tin chung về công ty:</t>
  </si>
  <si>
    <t>Thành lập:</t>
  </si>
  <si>
    <t>Hoạt động chính của Công ty:</t>
  </si>
  <si>
    <t>Trụ sở chính:</t>
  </si>
  <si>
    <t>Tình hình tài chính và kết quả hoạt động:</t>
  </si>
  <si>
    <t xml:space="preserve">Ông                              </t>
  </si>
  <si>
    <t xml:space="preserve">Chủ tịch </t>
  </si>
  <si>
    <t>Thành viên</t>
  </si>
  <si>
    <t>Ban Kiểm soát</t>
  </si>
  <si>
    <t>Trưởng ban</t>
  </si>
  <si>
    <t xml:space="preserve">Ông </t>
  </si>
  <si>
    <t>Phó Tổng Giám đốc</t>
  </si>
  <si>
    <t>Phải thu dài hạn nội bộ khác</t>
  </si>
  <si>
    <t>Phải thu dài hạn khác</t>
  </si>
  <si>
    <t>Các khoản tiền nhận ủy thác</t>
  </si>
  <si>
    <t>Cho vay không lãi</t>
  </si>
  <si>
    <t>Tài sản cố định hữu hình</t>
  </si>
  <si>
    <t>Khoản mục</t>
  </si>
  <si>
    <t>Nhà cửa, vật kiến trúc</t>
  </si>
  <si>
    <t>Máy móc thiết bị</t>
  </si>
  <si>
    <t>Phương tiện vận tải</t>
  </si>
  <si>
    <t xml:space="preserve"> Tổng cộng </t>
  </si>
  <si>
    <t>----&gt; nếu bảng này bị dài quá có thể trình bảy bảng sang một sheet riêng- định dạng giấy ngang</t>
  </si>
  <si>
    <t xml:space="preserve">Nguyên giá </t>
  </si>
  <si>
    <t>Mua trong năm</t>
  </si>
  <si>
    <t>ĐT XDCB h.thành</t>
  </si>
  <si>
    <t>Tăng khác</t>
  </si>
  <si>
    <t>Chuyển sang BĐS</t>
  </si>
  <si>
    <t>Thanh lý, nhượng bán</t>
  </si>
  <si>
    <t>Giảm khác</t>
  </si>
  <si>
    <t xml:space="preserve">Giá trị hao mòn lũy kế </t>
  </si>
  <si>
    <t>Khấu hao trong năm</t>
  </si>
  <si>
    <t>Giá trị còn lại</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</si>
  <si>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</si>
  <si>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</si>
  <si>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</si>
  <si>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</si>
  <si>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</si>
  <si>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</si>
  <si>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</si>
  <si>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</si>
  <si>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</si>
  <si>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</si>
  <si>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</si>
  <si>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</si>
  <si>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</si>
  <si>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</si>
  <si>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</si>
  <si>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</si>
  <si>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</si>
  <si>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Quyền phát hành</t>
  </si>
  <si>
    <t>Bản quyền, bằng sáng chế</t>
  </si>
  <si>
    <t>Tạo ra từ nội bộ DN</t>
  </si>
  <si>
    <t>Tăng do hợp nhất KD</t>
  </si>
  <si>
    <t xml:space="preserve">  Số dư cuối năm  </t>
  </si>
  <si>
    <t xml:space="preserve">                          -   </t>
  </si>
  <si>
    <t xml:space="preserve">                        -   </t>
  </si>
  <si>
    <t>* Giá trị còn lại của TSCĐVH đã dùng để thế chấp, cầm cố đảm bảo các khoản vay:  VNĐ.</t>
  </si>
  <si>
    <t>* Các cam kết về việc mua, bán tài sản cố định vô hình có giá trị lớn trong tương lai: ………………..</t>
  </si>
  <si>
    <t>* Các thay đổi khác về Tài sản cố định vô hình: ………………….</t>
  </si>
  <si>
    <t>* Thuyết minh số liệu và các giải trình khác:</t>
  </si>
  <si>
    <t>Chi phí xây dựng cơ bản dở dang</t>
  </si>
  <si>
    <t>Chi phí xây dựng cơ bản dở dang cho các dự án</t>
  </si>
  <si>
    <t xml:space="preserve">+ </t>
  </si>
  <si>
    <t>+</t>
  </si>
  <si>
    <t>Tăng, giảm bất động sản đầu tư</t>
  </si>
  <si>
    <t>Nhà cửa</t>
  </si>
  <si>
    <t>Nhà và QSDĐ</t>
  </si>
  <si>
    <t xml:space="preserve">Hàng hóa chuyển sang </t>
  </si>
  <si>
    <t>Thuyết minh số liệu và các giải trình khác:</t>
  </si>
  <si>
    <t>xem lai CM 05 " BDS Dau tu"</t>
  </si>
  <si>
    <t>* Giá trị hợp lý của bất động sản đầu tư</t>
  </si>
  <si>
    <t>Trình bày theo Đoạn 31.h - VAS 05</t>
  </si>
  <si>
    <t>Giá trị hợp lý của bất động sản đầu tư tại 31/12/2012:</t>
  </si>
  <si>
    <t>nếu xác định được</t>
  </si>
  <si>
    <t>Lý do Công ty không thể đưa ra giá trị hợp lý của Bất Động sản đầu tư tại ngày 31/12/2012:</t>
  </si>
  <si>
    <t>Nếu không xác định được</t>
  </si>
  <si>
    <t>Danh mục bất động sản đầu tư:</t>
  </si>
  <si>
    <t>Liệt kê từng loại giá trị</t>
  </si>
  <si>
    <t xml:space="preserve">Đầu tư vào công ty con </t>
  </si>
  <si>
    <t>Đầu tư vào cty liên kết, 
liên doanh</t>
  </si>
  <si>
    <t xml:space="preserve">Đầu tư dài hạn khác </t>
  </si>
  <si>
    <t xml:space="preserve">Đầu tư cổ phiếu </t>
  </si>
  <si>
    <t>+ Cty A - mã CK</t>
  </si>
  <si>
    <t>Đầu tư trái phiếu</t>
  </si>
  <si>
    <t>+ Cty A</t>
  </si>
  <si>
    <t>Đầu tư tín phiếu</t>
  </si>
  <si>
    <t>Cho vay dài hạn</t>
  </si>
  <si>
    <t xml:space="preserve">Dự phòng giảm giá đầu tư tài chính dài hạn </t>
  </si>
  <si>
    <t>Ghi âm</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</si>
  <si>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</si>
  <si>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</si>
  <si>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</si>
  <si>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</si>
  <si>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</si>
  <si>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</si>
  <si>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t>
  </si>
  <si>
    <t>Tài sản dài hạn khác</t>
  </si>
  <si>
    <t>Ký quỹ ký cược dài hạn</t>
  </si>
  <si>
    <t>+ Công ty ….</t>
  </si>
  <si>
    <t>Vay và nợ ngắn hạn</t>
  </si>
  <si>
    <t>Vay ngân hàng</t>
  </si>
  <si>
    <t>Nợ dài hạn đến hạn trả</t>
  </si>
  <si>
    <t>Thuyết minh các khoản vay ngân hàng</t>
  </si>
  <si>
    <t>Ngân hàng A gồm có các hợp đồng vay sau:</t>
  </si>
  <si>
    <t>Số hợp đồng</t>
  </si>
  <si>
    <t>Ngày vay</t>
  </si>
  <si>
    <t>Ngày đáo hạn</t>
  </si>
  <si>
    <t>Lãi suất</t>
  </si>
  <si>
    <t>Hình thức đảm bảo</t>
  </si>
  <si>
    <t xml:space="preserve">Thuyết minh khoản vay công ty A </t>
  </si>
  <si>
    <t>21.</t>
  </si>
  <si>
    <t>Phải trả người bán</t>
  </si>
  <si>
    <t xml:space="preserve">Nhà cung cấp nước ngoài </t>
  </si>
  <si>
    <t>22.</t>
  </si>
  <si>
    <t>Người mua trả tiền trước</t>
  </si>
  <si>
    <t>23.</t>
  </si>
  <si>
    <t>Thuế và các khoản phải nộp Nhà nước</t>
  </si>
  <si>
    <t>Thuế giá trị gia tăng</t>
  </si>
  <si>
    <t>Thuế tiêu thụ đặc biệt</t>
  </si>
  <si>
    <t>Thuế tài nguyên</t>
  </si>
  <si>
    <t>Thuế nhà đất và tiền thuê đất</t>
  </si>
  <si>
    <t>Các khoản phí, lệ phí và các khoản phải nộp khác</t>
  </si>
  <si>
    <t>24.</t>
  </si>
  <si>
    <t>Chi phí phải trả</t>
  </si>
  <si>
    <t>Trích trước tiền lương trong thời gian nghỉ phép</t>
  </si>
  <si>
    <t>Chi phí sữa chữa lớn TSCĐ</t>
  </si>
  <si>
    <t>Chi phí lãi vay</t>
  </si>
  <si>
    <t>Chi phí trong thời gian ngừng kinh doanh</t>
  </si>
  <si>
    <t>25.</t>
  </si>
  <si>
    <t>Các khoản phải trả, phải nộp ngắn hạn khác</t>
  </si>
  <si>
    <t xml:space="preserve">Bảo hiểm xã hội </t>
  </si>
  <si>
    <t xml:space="preserve">Phải trả về cổ phần hoá </t>
  </si>
  <si>
    <t xml:space="preserve">Nhận ký quỹ, ký cược ngắn hạn </t>
  </si>
  <si>
    <t>Các khoản phải trả, phải nộp khác</t>
  </si>
  <si>
    <t>26.</t>
  </si>
  <si>
    <t>Phải trả dài hạn nội bộ</t>
  </si>
  <si>
    <t>Vay dài hạn nội bộ</t>
  </si>
  <si>
    <t>Phải trả công ty mẹ</t>
  </si>
  <si>
    <t>Phải trả dài hạn nội bộ khác</t>
  </si>
  <si>
    <t>27.</t>
  </si>
  <si>
    <t>Vay và nợ dài hạn</t>
  </si>
  <si>
    <t>+ Ngân hàng A</t>
  </si>
  <si>
    <t>+ Ngân hàng B</t>
  </si>
  <si>
    <t>Vay đối tượng khác</t>
  </si>
  <si>
    <t>Thuê tài chính</t>
  </si>
  <si>
    <t>Nợ dài hạn khác</t>
  </si>
  <si>
    <t>Thuyết minh các khoản nợ vay ngân hàng</t>
  </si>
  <si>
    <t>Thuyết minh các khoản nợ thuê tài chính</t>
  </si>
  <si>
    <t>Ngày thuê</t>
  </si>
  <si>
    <t>Ghi chú</t>
  </si>
  <si>
    <t>Thời hạn</t>
  </si>
  <si>
    <t xml:space="preserve"> Năm trước </t>
  </si>
  <si>
    <t xml:space="preserve">Trả lãi </t>
  </si>
  <si>
    <t>Trả gốc</t>
  </si>
  <si>
    <t xml:space="preserve"> Trả gốc </t>
  </si>
  <si>
    <t>Dưới 1 năm</t>
  </si>
  <si>
    <t>Dưới 5 năm</t>
  </si>
  <si>
    <t>Trên 5 năm</t>
  </si>
  <si>
    <t>28.</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</si>
  <si>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</si>
  <si>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</si>
  <si>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</si>
  <si>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</si>
  <si>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</si>
  <si>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</si>
  <si>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</si>
  <si>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</si>
  <si>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</si>
  <si>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</si>
  <si>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</si>
  <si>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</si>
  <si>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t>
    </r>
  </si>
  <si>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t>
    </r>
  </si>
  <si>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</si>
  <si>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</si>
  <si>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37.2</t>
  </si>
  <si>
    <r>
      <t xml:space="preserve">Rủi ro tín dụng là rủi ro mà một bên tham gia trong một công cụ tài chính hoặc hợp đồng khách hàng không thực hiện các nghĩa vụ của mình, dẫn đến tổn thất về tài chính. Công ty có rủi ro tín dụng từ các hoạt động sản xuất kinh doanh của mình (chủ yếu đối với các khoản phải thu khách hàng) và từ hoạt động tài chính của mình, bao gồm </t>
    </r>
    <r>
      <rPr>
        <sz val="11"/>
        <color indexed="12"/>
        <rFont val="Times New Roman"/>
        <family val="1"/>
      </rPr>
      <t>tiền gửi ngân hàng, nghiệp vụ ngoại hối và các công cụ tài chính khác.</t>
    </r>
  </si>
  <si>
    <t>31 tháng 12 năm 2010</t>
  </si>
  <si>
    <t>37.4</t>
  </si>
  <si>
    <r>
      <t xml:space="preserve">Công ty đã sử dụng </t>
    </r>
    <r>
      <rPr>
        <sz val="11"/>
        <color indexed="12"/>
        <rFont val="Times New Roman"/>
        <family val="1"/>
      </rPr>
      <t xml:space="preserve">một phần quyền sử dụng đất, tiền gửi ngân hàng và các khoản tương đương tiền, phải thu khách hàng, hàng tồn kho, máy móc thiết bị, nhà cửa vật kiến trúc và quyền sử dụng đất </t>
    </r>
    <r>
      <rPr>
        <sz val="11"/>
        <rFont val="Times New Roman"/>
        <family val="1"/>
      </rPr>
      <t xml:space="preserve">làm tài sản thế chấp cho các khoản vay ngắn hạn và vay dài hạn từ các ngân hàng (Thuyết minh số .... </t>
    </r>
    <r>
      <rPr>
        <sz val="11"/>
        <color indexed="30"/>
        <rFont val="Times New Roman"/>
        <family val="1"/>
      </rPr>
      <t>thuyết minh vay ngắn hạn và vay dài hạn</t>
    </r>
    <r>
      <rPr>
        <sz val="11"/>
        <rFont val="Times New Roman"/>
        <family val="1"/>
      </rPr>
      <t xml:space="preserve">). </t>
    </r>
  </si>
  <si>
    <r>
      <t xml:space="preserve">Công ty không nắm giữ bất kỳ tài sản đảm bảo nào của bên thứ ba vào ngày </t>
    </r>
    <r>
      <rPr>
        <sz val="11"/>
        <color indexed="30"/>
        <rFont val="Times New Roman"/>
        <family val="1"/>
      </rPr>
      <t>31 tháng 12 năm 2011 và ngày 31 tháng 12 năm 2010</t>
    </r>
    <r>
      <rPr>
        <sz val="11"/>
        <rFont val="Times New Roman"/>
        <family val="1"/>
      </rPr>
      <t xml:space="preserve">. </t>
    </r>
  </si>
  <si>
    <t>VII. THÔNG TIN BỔ SUNG CHO CÁC KHOẢN MỤC TRÌNH BÀY TRONG BÁO CÁO LCTT</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</si>
  <si>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</si>
  <si>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</si>
  <si>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Nếu Công ty áp dụng TT 201 thì ghi câu này, hide câu sau đi</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</si>
  <si>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</si>
  <si>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Thông tư 201</t>
  </si>
  <si>
    <t>Lãi chênh lệch tỷ giá thuần ghi nhận vào báo cáo KQKD</t>
  </si>
  <si>
    <t>Trình bày tài sản, doanh thu, kết quả kinh doanh theo bộ phận</t>
  </si>
  <si>
    <t>Thông tin về hoạt động liên tục</t>
  </si>
  <si>
    <t>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</si>
  <si>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</si>
  <si>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</si>
  <si>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</si>
  <si>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</si>
  <si>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</si>
  <si>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</si>
  <si>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</si>
  <si>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</si>
  <si>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</si>
  <si>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t>
  </si>
  <si>
    <t xml:space="preserve"> - Tiền và các khoản tương đương tiền</t>
  </si>
  <si>
    <t>TỔNG CỘNG</t>
  </si>
  <si>
    <t xml:space="preserve"> - Vay và nợ</t>
  </si>
  <si>
    <t xml:space="preserve"> - Phải trả người bán</t>
  </si>
  <si>
    <t xml:space="preserve"> - Phải trả khác</t>
  </si>
  <si>
    <t xml:space="preserve"> - Nợ phải trả tài chính khác</t>
  </si>
  <si>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</si>
  <si>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</si>
  <si>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</si>
  <si>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</si>
  <si>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</si>
  <si>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</si>
  <si>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một trong hai cách sau:</t>
  </si>
  <si>
    <t>KTV cân nhắc số liệu trọng yếu thì phải tính giá trị hợp lý theo phương pháp chiết khấu dòng tiền</t>
  </si>
  <si>
    <t>Nếu ước tính giá trị hợp lý theo phương pháp chiết khấu dòng tiền thì trình bày như sau:</t>
  </si>
  <si>
    <t>Ngoại trừ các khoản đề cập ở trên, giá trị hợp lý của các tài sản tài chính và nợ phải trả tài chính dài hạn khác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</si>
  <si>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</si>
  <si>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 xml:space="preserve"> Vốn góp  </t>
  </si>
  <si>
    <t xml:space="preserve"> Vốn khác của chủ sỡ hữu </t>
  </si>
  <si>
    <t>Tại ngày phát hành, giá trị hợp lý của thành phần nợ phải trả tài chính trong trái phiếu và các khoản vay chuyển đổi được xác định bằng cách áp dụng lãi suất thị trường cho loại trái phiếu hoặc khoản vay không chuyển đổi tương tự. Khoản mục này được ghi nhận là nợ phải trả tài chính được xác định theo giá trị phân bổ cho đến khi được hủy bỏ thông qua chuyển đổi hoặc được thanh toán. Phần còn lại trong tổng tiền thu được từ phát hành trái phiếu và các khoản vay chuyển đổi được phân bổ cho quyền chuyển đổi và được ghi nhận vào vốn chủ sở hữu. Giá trị ghi sổ của quyền chuyển đổi không được đánh giá lại trong các kỳ sau.</t>
  </si>
  <si>
    <t>Chi phí giao dịch liên quan đến việc phát hành trái phiếu và các khoản vay chuyển đổi được phân bổ cho các thành phần nợ phải trả tài chính và vốn chủ sở hữu theo tỷ lệ phân chia tiền thu được từ phát hành trái phiếu và các khoản vay chuyển đổi cho các thành phần nợ phải trả tài chính và vốn chủ sở hữu tại thời điểm ghi nhận ban đầu; các chi phí giao dịch liên quan đến việc phát hành trái phiếu và các khoản vay chuyển đổi phân bổ cho phần vốn chủ sở hữu được giảm trừ vào vốn chủ sở hữu.</t>
  </si>
  <si>
    <t>Trong tháng 12 năm 2009, Công ty phát hành trái phiếu chuyển đổi trị giá 100 tỷ với thời hạn 5 năm và trong tháng 7 năm 2011 Công ty đã ký hợp đồng tín dụng cho một khoản vay có thể chuyển đổi trị giá 40 tỷ với thời hạn 11 tháng. Ban Tổng Giám đốc đã đánh giá rằng không có yếu tố công cụ vốn trong trái phiếu và khoản vay nêu trên (do không thể xác định được chắc chắn số lượng cổ phiếu phổ thông có thể được chuyển đổi) và đã ghi nhận toàn bộ khoản vay và trái phiếu này là nợ phải trả tài chính.</t>
  </si>
  <si>
    <t>Trình bày phù hợp từng khách hàng.</t>
  </si>
  <si>
    <t>Các bên liên quan</t>
  </si>
  <si>
    <t>19.</t>
  </si>
  <si>
    <t>Các nguyên tắc và phương pháp kế toán khác</t>
  </si>
  <si>
    <t>Nếu có phát sinh những khoản khác thì trình bày đặc thù của khách hàng.</t>
  </si>
  <si>
    <t>THÔNG TIN BỔ SUNG CHO CÁC KHOẢN MỤC TRÌNH BÀY TRONG BẢNG CÂN ĐỐI KẾ TOÁN</t>
  </si>
  <si>
    <t>Tiền và các khoản tương tương tiền</t>
  </si>
  <si>
    <t>Tiền</t>
  </si>
  <si>
    <t xml:space="preserve">Tiền mặt </t>
  </si>
  <si>
    <t xml:space="preserve">Tiền đang chuyển </t>
  </si>
  <si>
    <t>Các khoản tương đương tiền</t>
  </si>
  <si>
    <t>Tiền gửi có kỳ hạn 3 tháng</t>
  </si>
  <si>
    <t>Các khoản đầu tư ngắn hạn</t>
  </si>
  <si>
    <t>Cộng</t>
  </si>
  <si>
    <t>Các khoản đầu tư tài chính ngắn hạn</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</si>
  <si>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</si>
  <si>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</si>
  <si>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</si>
  <si>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</si>
  <si>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</si>
  <si>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</si>
  <si>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</si>
  <si>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</si>
  <si>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</si>
  <si>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</si>
  <si>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 xml:space="preserve">Phải thu của khách hàng  </t>
  </si>
  <si>
    <t>Khách hàng trong nước</t>
  </si>
  <si>
    <t>Khách hàng nước ngoài</t>
  </si>
  <si>
    <t>hoặc có thể thuyết minh</t>
  </si>
  <si>
    <t>- Công ty ABC</t>
  </si>
  <si>
    <t>- Công ty XYZ</t>
  </si>
  <si>
    <t>Bên thứ 3</t>
  </si>
  <si>
    <t xml:space="preserve">- </t>
  </si>
  <si>
    <t xml:space="preserve">Trả trước cho người bán </t>
  </si>
  <si>
    <t>Nhà cung cấp trong nước</t>
  </si>
  <si>
    <t>Nhà cung cấp nước ngoài</t>
  </si>
  <si>
    <t>Phải thu về cổ phần hóa</t>
  </si>
  <si>
    <t>Phải thu về cổ tức và lợi nhuận được chia</t>
  </si>
  <si>
    <t>Phải thu người lao động</t>
  </si>
  <si>
    <t>Số dư đầu năm</t>
  </si>
  <si>
    <t>Số dự phòng trong năm</t>
  </si>
  <si>
    <t>Hoàn nhập</t>
  </si>
  <si>
    <t>Số dư cuối năm</t>
  </si>
  <si>
    <t>Hàng tồn kho</t>
  </si>
  <si>
    <t>Nguyên liệu, vật liệu</t>
  </si>
  <si>
    <t>Công cụ, dụng cụ</t>
  </si>
  <si>
    <t>Chi phí SX, KD dở dang</t>
  </si>
  <si>
    <t xml:space="preserve">Thành phẩm </t>
  </si>
  <si>
    <t xml:space="preserve">Hàng hoá kho bảo thuế </t>
  </si>
  <si>
    <t>Hàng hoá bất động sản</t>
  </si>
  <si>
    <t>Cộng giá gốc hàng tồn kho</t>
  </si>
  <si>
    <t xml:space="preserve">(-) Dự phòng giảm giá hàng tồn kho </t>
  </si>
  <si>
    <t>Cộng giá trị thuần hàng tồn kho</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</si>
  <si>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</si>
  <si>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</si>
  <si>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</si>
  <si>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</si>
  <si>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t>
  </si>
  <si>
    <t>Chi phí trả trước ngắn hạn</t>
  </si>
  <si>
    <t>Chi phí ….</t>
  </si>
  <si>
    <t>Thuế và các khoản phải thu nhà nước</t>
  </si>
  <si>
    <t>Thuế TNDN nộp thừa</t>
  </si>
  <si>
    <t>Các khoản thuế khác phải thu Nhà nước</t>
  </si>
  <si>
    <t>Tài sản ngắn hạn khác</t>
  </si>
  <si>
    <t>………………</t>
  </si>
  <si>
    <t>Ký quỹ, ký cược ngắn hạn</t>
  </si>
  <si>
    <t>Các khoản phải thu dài hạn nội bộ</t>
  </si>
  <si>
    <t xml:space="preserve">Cho vay dài hạn nội bộ </t>
  </si>
  <si>
    <t>Lưu chuyển tiền thuần từ hoạt động kinh doanh</t>
  </si>
  <si>
    <t>5.1 Báo cáo bộ phận chính yếu: theo lĩnh vực kinh doanh</t>
  </si>
  <si>
    <t>5.2 Báo cáo bộ phận thứ yếu: theo khu vực địa lý</t>
  </si>
  <si>
    <r>
      <t>Trình bày tài sản, doanh thu, kết quả kinh doanh theo bộ phận</t>
    </r>
    <r>
      <rPr>
        <sz val="11"/>
        <color indexed="10"/>
        <rFont val="Times New Roman"/>
        <family val="1"/>
      </rPr>
      <t xml:space="preserve"> </t>
    </r>
  </si>
  <si>
    <t>Đánh giá lại số dư cuối kỳ của các khoản mục tiền tệ có gốc  ngoại tệ (ngoại trừ các khoản trả trước cho người bán bằng ngoại tệ).</t>
  </si>
  <si>
    <t>Số dư cuối kỳ của các khoản trả trước cho người bán bằng ngoại tệ</t>
  </si>
  <si>
    <t>Tiền và các khoản tương đương tiền</t>
  </si>
  <si>
    <t>Thời hạn vay</t>
  </si>
  <si>
    <t>Số dư</t>
  </si>
  <si>
    <t>Hình thức 
đảm bảo</t>
  </si>
  <si>
    <t>Các thông tin khác</t>
  </si>
  <si>
    <t>Kiểm toán độc lập</t>
  </si>
  <si>
    <t>Xác nhận</t>
  </si>
  <si>
    <t>Hoạt động chính</t>
  </si>
  <si>
    <t>Ảnh hưởng đến lợi nhuận trước thuế</t>
  </si>
  <si>
    <t>VNĐ</t>
  </si>
  <si>
    <r>
      <t xml:space="preserve">Ngoại tệ </t>
    </r>
    <r>
      <rPr>
        <sz val="11"/>
        <color indexed="12"/>
        <rFont val="Times New Roman"/>
        <family val="1"/>
      </rPr>
      <t>(USD hoặc EUR …)</t>
    </r>
  </si>
  <si>
    <t>Cho năm tài chính kết thúc ngày 31 tháng 12 năm 2011</t>
  </si>
  <si>
    <r>
      <t>Ngoại tệ</t>
    </r>
    <r>
      <rPr>
        <sz val="11"/>
        <color indexed="12"/>
        <rFont val="Times New Roman"/>
        <family val="1"/>
      </rPr>
      <t xml:space="preserve"> (USD hoặc EUR …)</t>
    </r>
  </si>
  <si>
    <t>Các sự kiện phát sinh sau ngày kết thúc niên độ</t>
  </si>
  <si>
    <t>Giao dịch với các bên liên quan</t>
  </si>
  <si>
    <t>Bên liên quan</t>
  </si>
  <si>
    <t>Mối quan hệ</t>
  </si>
  <si>
    <t>Tính chất giao dịch</t>
  </si>
  <si>
    <t xml:space="preserve"> Phát sinh trong năm </t>
  </si>
  <si>
    <t>Công ty A</t>
  </si>
  <si>
    <t>Công ty mẹ</t>
  </si>
  <si>
    <t>Công ty B</t>
  </si>
  <si>
    <t>Công ty liên kết</t>
  </si>
  <si>
    <t>Ông A</t>
  </si>
  <si>
    <t>Chủ tịch HĐQT</t>
  </si>
  <si>
    <t>Lương và thưởng</t>
  </si>
  <si>
    <t>Trong năm 2012, công ty ABC không phát sinh giao dịch với các bên liên quan.</t>
  </si>
  <si>
    <t>Nếu Công ty áp dụng VAS 10 thì ghi câu này, hide câu trước đi</t>
  </si>
  <si>
    <t>Thông tư 179</t>
  </si>
  <si>
    <t>VAS 10</t>
  </si>
  <si>
    <t>Chênh lệch</t>
  </si>
  <si>
    <t>Bảng cân đối kế toán</t>
  </si>
  <si>
    <t>Báo cáo kết quả kinh doanh</t>
  </si>
  <si>
    <t>Lãi chênh lệch tỷ giá</t>
  </si>
  <si>
    <t>Lỗ chênh lệch tỷ giá</t>
  </si>
  <si>
    <t>Lãi (lỗ) chênh lệch tỷ giá thuần ghi nhận vào báo cáo KQKD</t>
  </si>
  <si>
    <t>Trình bày tài sản, doanh thu, kết quả kinh doanh theo bộ phận:</t>
  </si>
  <si>
    <t>Công ty thuộc diện phải TM báo cáo BP thì xem trang ngang sheet ben canh</t>
  </si>
  <si>
    <t>Ví dụ:</t>
  </si>
  <si>
    <t>Thông tin so sánh</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</si>
  <si>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</si>
  <si>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</si>
  <si>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</si>
  <si>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</si>
  <si>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</si>
  <si>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</si>
  <si>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</si>
  <si>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</si>
  <si>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</si>
  <si>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</si>
  <si>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</si>
  <si>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</si>
  <si>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</si>
  <si>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</si>
  <si>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</si>
  <si>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</si>
  <si>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</si>
  <si>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</si>
  <si>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</si>
  <si>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</si>
  <si>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</si>
  <si>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</si>
  <si>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</si>
  <si>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</si>
  <si>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</si>
  <si>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</si>
  <si>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</si>
  <si>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</si>
  <si>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</si>
  <si>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</si>
  <si>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</si>
  <si>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Những thông tin khác.</t>
  </si>
  <si>
    <t xml:space="preserve"> Mẫu số B 09 - DN </t>
  </si>
  <si>
    <t xml:space="preserve"> Đơn vị tính: Đồng Việt Nam </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</si>
  <si>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</si>
  <si>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</si>
  <si>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</si>
  <si>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</si>
  <si>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5.3</t>
  </si>
  <si>
    <t>Nguyên tắc ghi nhận TSCĐ thuê tài chính:</t>
  </si>
  <si>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</si>
  <si>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</si>
  <si>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</si>
  <si>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</si>
  <si>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</si>
  <si>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Nhà xưởng, vật kiến trúc</t>
  </si>
  <si>
    <t xml:space="preserve"> 5 - 50 năm </t>
  </si>
  <si>
    <t>Máy móc, thiết bị</t>
  </si>
  <si>
    <t xml:space="preserve"> 3 - 20 năm </t>
  </si>
  <si>
    <t>Phương tiện vận tải, truyền dẫn</t>
  </si>
  <si>
    <t xml:space="preserve"> 4 - 30 năm </t>
  </si>
  <si>
    <t>Thiết bị, dụng cụ quản lý</t>
  </si>
  <si>
    <t xml:space="preserve"> 5 - 10 năm </t>
  </si>
  <si>
    <t>Tài sản cố định vô hình</t>
  </si>
  <si>
    <t xml:space="preserve"> Thời hạn tối đa 20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</si>
  <si>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</si>
  <si>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</si>
  <si>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</si>
  <si>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</si>
  <si>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</si>
  <si>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</si>
  <si>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</si>
  <si>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</si>
  <si>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</si>
  <si>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</si>
  <si>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</si>
  <si>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t>Thời gian hữu dụng ước tính của các bất động sản đầu tư như sau:</t>
  </si>
  <si>
    <t>Nguyên tắc ghi nhận các khoản đầu tư tài chính:</t>
  </si>
  <si>
    <t>Ảnh hưởng đến việc lập và trình bày các báo cáo tài chính của Công ty nếu Công ty áp dụng Thông tư 179 cho năm tài chính kết thúc ngày 31 tháng 12 năm 2012 được trình bày ở phần thuyết minh số…</t>
  </si>
  <si>
    <t>Trái phiếu chuyển đổi và các khoản vay chuyển đổi</t>
  </si>
  <si>
    <t xml:space="preserve">Dự phòng phải thu ngắn hạn khó đòi  </t>
  </si>
  <si>
    <t xml:space="preserve">Các khoản phải thu khác  </t>
  </si>
  <si>
    <t>48.</t>
  </si>
  <si>
    <t>43.</t>
  </si>
  <si>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31 tháng 12 năm 2012.</t>
  </si>
  <si>
    <t>Nếu không có phát sinh các giao dịch các bên LQ =&gt; bắt buộc ghi câu giải thích.</t>
  </si>
  <si>
    <t>(Theo Thông tư số 140/2012/TT-BTC ngày 21 tháng 8 năm 2012)</t>
  </si>
  <si>
    <t>Ngày 24 tháng 10 năm 2012, Bộ Tài Chính đã ban hành Thông tư 179/2012/TT-BTC quy định về ghi nhận, đánh giá, xử lý các khoản chênh lệch tỷ giá hối đoái trong doanh nghiệp ("Thông tư 179") có hiệu lực thi hành kể từ ngày 10 tháng 12 năm 2012, áp dụng từ năm tài chính 2012 và thay thế Thông tư số 201/2009/TT-BTC ngày 15/10/2009 của Bộ Tài chính về việc hướng dẫn xử lý các khoản chênh lệch tỷ giá hối đoái trong doanh nghiệp.</t>
  </si>
  <si>
    <t>Ngày 24 tháng 10 năm 2012, Bộ Tài Chính đã ban hành Thông tư 180/2012/TT-BTC hướng dẫn xử lý tài chính về chi trợ cấp mất việc làm cho người lao động tại doanh nghiệp ("Thông tư 180") có hiệu lực thi hành kể từ ngày 10 tháng 12 năm 2012. Thông tư nảy thay thế Thông tư số 82/2003/TT-BTC ngày 14/8/2003 của Bộ Tài chính hướng dẫn trích lập, quản lý, sử dụng và hạch toán Quỹ trợ cấp mất việc làm tại doanh nghiệp.</t>
  </si>
  <si>
    <t>---&gt; Nếu năm 2011 Cty áp dụng Thông tư 201, năm 2012 áp dụng theo TT179 thì trình bày theo đoạn này.</t>
  </si>
  <si>
    <t>Nguyên tắc ghi nhận các khoản tiền và tương đương tiền:</t>
  </si>
  <si>
    <t>Các thay đổi trong các chính sách kế toán và thuyết minh:</t>
  </si>
  <si>
    <t>Các chính sách kế toán mới:</t>
  </si>
  <si>
    <t>Ví dụ: Giá trị hợp lý của bất động sản đầu tư chưa được đánh giá và xác định một cách chính thức tại ngày 31/12/2012. Tuy nhiên, Ban Tổng Giám đốc Công ty tin tưởng rằng giá trị hợp lý của tài sản đầu tư lớn hơn giá trị ghi sổ tại ngày này.</t>
  </si>
  <si>
    <t>Bộ phận kinh doanh bao gồm bộ phận theo lĩnh vực kinh doanh và bộ phận theo khu vực địa lý.</t>
  </si>
  <si>
    <t>Bộ phận theo lĩnh vực kinh doanh là một bộ phận có thể phân biệt được của Công ty tham gia vào quá trình sản xuất hoặc cung cấp sản phẩm, dịch vụ riêng lẻ, một nhóm các sản phẩm hoặc các dịch vụ có liên quan mà bộ phận này có rủi ro và lợi ích kinh tế khác với các bộ phận kinh doanh khác.</t>
  </si>
  <si>
    <t>Các chính sách kế toán của Công ty sử dụng để lập các báo cáo tài chính cho kỳ kế toán hiện hành được áp dụng nhất quán với các chính sách đã được sử dụng để lập các báo cáo tài chính cho năm tài chính kết thúc ngày 31 tháng 12 năm 2012, ngoại trừ các thay đổi trong các chính sách kế toán trình bày dưới đây:</t>
  </si>
  <si>
    <t>Như đã trình bày ở thuyết minh số IV.14, trong thời kỳ kế toán kết thúc ngày 30 tháng 6 năm 2013, Công ty áp dụng hướng dẫn về các nghiệp vụ bằng ngoại tệ theo Thông tư 179, hướng dẫn này khác biệt so với các quy định trong VAS 10. Ảnh hưởng như sau:</t>
  </si>
  <si>
    <t>Ảnh hưởng của Thông tư 179/2012/TT-BTC đến các báo cáo tài chính cho thời kỳ kế toán kết thúc ngày 30 tháng 06 năm 2013</t>
  </si>
  <si>
    <t>CÔNG TY CỔ PHẦN BẾN XE MIỀN TÂY</t>
  </si>
  <si>
    <t>Công ty Cổ phần Bến Xe Miền Tây</t>
  </si>
  <si>
    <t>VÕ THỊ BẢY</t>
  </si>
  <si>
    <t>NGUYỄN VĂN THÀNH</t>
  </si>
  <si>
    <t>KIỀU NAM THÀNH</t>
  </si>
  <si>
    <t>Mã chứng khoán niêm yết: WCS.</t>
  </si>
  <si>
    <t>Phạm Văn Thông</t>
  </si>
  <si>
    <t>Chu Thị Tuyết Hạnh</t>
  </si>
  <si>
    <t>Nguyễn Văn Tiến</t>
  </si>
  <si>
    <t>Bùi Việt</t>
  </si>
  <si>
    <t>Kiều Nam Thành</t>
  </si>
  <si>
    <t>Nguyễn Văn Thành</t>
  </si>
  <si>
    <t>Nguyễn Thị Bạch Huệ</t>
  </si>
  <si>
    <t>Trương Nguyễn Thiên Kim</t>
  </si>
  <si>
    <t>Trần Văn Phương</t>
  </si>
  <si>
    <t>PHẠM VĂN THÔNG</t>
  </si>
  <si>
    <r>
      <t xml:space="preserve">Tên tiếng anh: </t>
    </r>
    <r>
      <rPr>
        <sz val="11"/>
        <rFont val="Times New Roman"/>
        <family val="1"/>
      </rPr>
      <t>WEST COACH STATION JOINT STOCK COMPANY</t>
    </r>
  </si>
  <si>
    <t xml:space="preserve"> 5 - 20 năm </t>
  </si>
  <si>
    <t xml:space="preserve">3 - 10 năm </t>
  </si>
  <si>
    <t xml:space="preserve">5 năm </t>
  </si>
  <si>
    <r>
      <t xml:space="preserve">Nguyên tắc ghi nhận các khoản đầu tư chứng khoán ngắn và dài hạn, đầu tư ngắn hạn và dài hạn khác: </t>
    </r>
    <r>
      <rPr>
        <sz val="11"/>
        <rFont val="Times New Roman"/>
        <family val="1"/>
      </rPr>
      <t>Là các khoản đầu tư như: cho vay... hoặc các khoản vốn công ty đang đầu tư vào các dự án hay đầu tư vào các tổ chức kinh tế khác được thành lập theo quy định của pháp luật mà chỉ nắm giữ dưới 20% quyền biểu quyết và thời hạn thu hồi dưới 1 năm (đầu tư ngắn hạn) hoặc trên 1 năm (đầu tư dài hạn). Các khoản đầu tư này được phản ánh trên báo cáo tài chính theo phương pháp giá gốc.</t>
    </r>
  </si>
  <si>
    <r>
      <t xml:space="preserve">Chi phí trả trước ngắn hạn dài hạn tại công ty bao gồm: </t>
    </r>
    <r>
      <rPr>
        <sz val="11"/>
        <rFont val="Times New Roman"/>
        <family val="1"/>
      </rPr>
      <t>Công cụ dụng cụ, chi phí sửa chữa tài sản,</t>
    </r>
    <r>
      <rPr>
        <b/>
        <sz val="11"/>
        <rFont val="Times New Roman"/>
        <family val="1"/>
      </rPr>
      <t xml:space="preserve"> </t>
    </r>
    <r>
      <rPr>
        <sz val="11"/>
        <rFont val="Times New Roman"/>
        <family val="1"/>
      </rPr>
      <t>Chi phí phần mềm, giá trị còn lại của các tài sản không đủ tiêu chuẩn về nguyên giá tài sản cố định theo quy định tại Điều 3 của Thông tư 45 liên quan đến hoạt động sản xuất kinh doanh của nhiều kỳ kế toán cần phải phân bổ.</t>
    </r>
  </si>
  <si>
    <r>
      <t xml:space="preserve">Phương pháp phân bổ chi phí trả trước: </t>
    </r>
    <r>
      <rPr>
        <sz val="11"/>
        <rFont val="Times New Roman"/>
        <family val="1"/>
      </rPr>
      <t>Việc tính và phân bổ chi phí trả trước vào chí phí SXKD từng kỳ theo phương pháp đường thẳng. Chi phí trả trước ngắn hạn phân bổ 12 tháng, chi phí trả trước dài hạn phân bổ từ 12 tháng đến 36 tháng. Riêng giá trị còn lại của các tài sản không đủ tiêu chuẩn về nguyên giá tài sản cố định theo quy định tại Điều 3 của Thông tư 45 được phân bổ không quá 3 năm.</t>
    </r>
  </si>
  <si>
    <t>Chính sách thuế theo những điều kiện quy định cho công ty năm hiện hành như sau: mức thuế suất 25%.</t>
  </si>
  <si>
    <t xml:space="preserve">Các bên liên quan là các doanh nghiệp, các cá nhân, trực tiếp hay gián tiếp qua một hay nhiều trung gian, có quyền kiểm soát hoặc chịu sự kiểm soát của Công ty Cổ Phần Bến Xe Miền Tây. Các bên liên kết, các cá nhân nào trực tiếp hoặc gián tiếp nắm giữ quyền biểu quyết và có ảnh hưởng đáng kể đối với Công ty Cổ Phần Bến Xe Miền Tây, những chức trách quản lý chủ chốt như Ban Tổng giám đốc, Hội đồng quản trị, những thành viên thân cận trong gia đình của những cá nhân được coi là các bên liên quan. Trong việc xem xét từng mối quan hệ giữa các bên liên quan, bản chất của mối quan hệ được chú ý chứ không phải là hình thức pháp lý. </t>
  </si>
  <si>
    <t>+ Cty CP Vận tải Tốc hành Mai Linh</t>
  </si>
  <si>
    <t>+ Cty CP Vận tải và Dịch vụ Du lịch Phương Trang</t>
  </si>
  <si>
    <t xml:space="preserve">Tổng Cty Cơ Khí Giao Thông Vận Tải Sài Gòn TNHH MTV </t>
  </si>
  <si>
    <t>Tổng Cty Cơ Khí Giao Thông Vận Tải Sài Gòn TNHH MTV</t>
  </si>
  <si>
    <t>Thuế TNCN</t>
  </si>
  <si>
    <t>* Giá trị hoàn nhập dự phòng giảm giá hàng tồn kho trong năm: Không phát sinh.</t>
  </si>
  <si>
    <t>Giá trị lợi thế kinh doanh của DN</t>
  </si>
  <si>
    <t>Phần mềm máy tính</t>
  </si>
  <si>
    <t>Hệ thống quản lý chất lượng ISO 9001: 2008</t>
  </si>
  <si>
    <t>Hệ thống quản lý chất lượng ISO 9001: 2008 là toàn bộ các chi phí mà Công ty đã chi ra tính đến thời điểm đưa phần mềm vào sử dụng.</t>
  </si>
  <si>
    <t>+ Công trình cải tạo nhà ga bến xe Miền Tây</t>
  </si>
  <si>
    <t>+ Công trình nâng cấp mặt bằng phía trước nhà ga bến xe</t>
  </si>
  <si>
    <t>+ Công trình nhà để xe hai bánh</t>
  </si>
  <si>
    <t>+ Công trình khác</t>
  </si>
  <si>
    <t>Đầu tư vào cty liên kết, liên doanh</t>
  </si>
  <si>
    <t>+ Công ty cổ phần Xe khách và Dịch vụ Miền Tây (*)</t>
  </si>
  <si>
    <t>(**) Cho tổng Cty Cơ Khí Giao Thông Vận Tải Sài Gòn TNHH MTV vay theo HĐ 54/HĐVV - SC ngày 10/05/2013, lãi suất 0,75%/tháng, thời hạn vay từ ngày 01/04/2013 đến ngày 31/03/2014. Lãi suất cho vay sẽ thay đổi 3 tháng/ lần theo lãi suất của ngân hàng Nhà Nước.</t>
  </si>
  <si>
    <r>
      <t>Các khoản đầu tư tài chính ngắn hạn:</t>
    </r>
    <r>
      <rPr>
        <sz val="11"/>
        <rFont val="Times New Roman"/>
        <family val="1"/>
      </rPr>
      <t xml:space="preserve"> </t>
    </r>
  </si>
  <si>
    <t>- Tiền gửi có kỳ hạn trên 3 tháng</t>
  </si>
  <si>
    <t>+ Ngân hàng Công Thương Việt Nam</t>
  </si>
  <si>
    <t>+ Ngân hàng Đầu tư và Phát Triển CN Sài Gòn</t>
  </si>
  <si>
    <t>+ Ngân hàng Đầu tư và Phát Triển CN Chợ Lớn</t>
  </si>
  <si>
    <t>BHXH, BHYT</t>
  </si>
  <si>
    <t>Cổ tức phải trả cho cổ đông</t>
  </si>
  <si>
    <t>Thu hộ tiền bán vé của các doanh nghiệp vận tải</t>
  </si>
  <si>
    <t>Phải trả tiền ký quỹ để bảo đảm thực hiện hợp đồng</t>
  </si>
  <si>
    <t>Công ty Giày Thái Bình</t>
  </si>
  <si>
    <t>Chứng khoán Ngân Hàng Đông Á</t>
  </si>
  <si>
    <t>Doanh thu xe ra, vào bến</t>
  </si>
  <si>
    <t>Doanh thu cho thuê ki ốt</t>
  </si>
  <si>
    <t>Doanh thu hoa hồng bán vé</t>
  </si>
  <si>
    <t>Doanh thu xe đậu đêm</t>
  </si>
  <si>
    <t>Doanh thu vệ sinh bến bãi</t>
  </si>
  <si>
    <t>Doanh thu giữ xe</t>
  </si>
  <si>
    <t>Doanh thu xe buýt vào bến</t>
  </si>
  <si>
    <t>Doanh thu khác</t>
  </si>
  <si>
    <t>Doanh thu cung cấp dịch vụ: trong đó</t>
  </si>
  <si>
    <t>Lãi ủy thác đầu tư</t>
  </si>
  <si>
    <t>Thu từ cung cấp dịch vụ cho các doanh nghiệp vận tải</t>
  </si>
  <si>
    <t xml:space="preserve">  +  Các khoản chi phí không được trừ</t>
  </si>
  <si>
    <t xml:space="preserve">  +  Thu nhập không chịu thuế</t>
  </si>
  <si>
    <t>Tiền thuê đất</t>
  </si>
  <si>
    <t>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các khoản tiền gửi, các khoản đầu tư cho vay.</t>
  </si>
  <si>
    <t>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các khoản tiền gửi ngắn hạn cùa công ty, và các khoản công ty cho vay.</t>
  </si>
  <si>
    <t>Tổng Công ty Cơ Khí Giao Thông Vận tải Sài Gòn</t>
  </si>
  <si>
    <t>Cho Vay</t>
  </si>
  <si>
    <t>Lãi cho vay</t>
  </si>
  <si>
    <t>Cùng tập đoàn</t>
  </si>
  <si>
    <t>Cung cấp dịch vụ</t>
  </si>
  <si>
    <t>Thu hộ tiền bán vé</t>
  </si>
  <si>
    <t xml:space="preserve"> Quỹ khác thuộc vốn chủ sở hữu</t>
  </si>
  <si>
    <t>* Nguyên giá tài sản cố định cuối năm đã khấu hao hết nhưng vẫn còn sử dụng: 13.093.113.831 VNĐ.</t>
  </si>
  <si>
    <t>* Nguyên giá tài sản cố định cuối năm đã khấu hao hết nhưng vẫn còn sử dụng: 1.466.873.503 VNĐ.</t>
  </si>
  <si>
    <r>
      <t>Hình thức kế toán áp dụng:</t>
    </r>
    <r>
      <rPr>
        <sz val="11"/>
        <rFont val="Times New Roman"/>
        <family val="1"/>
      </rPr>
      <t xml:space="preserve"> Chứng từ ghi sổ.</t>
    </r>
  </si>
  <si>
    <t>27.1</t>
  </si>
  <si>
    <t>27.2</t>
  </si>
  <si>
    <t>27.3</t>
  </si>
  <si>
    <r>
      <t xml:space="preserve">Tài sản cố định hữu hình: </t>
    </r>
    <r>
      <rPr>
        <sz val="11"/>
        <rFont val="Times New Roman"/>
        <family val="1"/>
      </rPr>
      <t>xem trang số 27.</t>
    </r>
  </si>
  <si>
    <r>
      <t xml:space="preserve">Tài sản cố định vô hình: </t>
    </r>
    <r>
      <rPr>
        <sz val="11"/>
        <rFont val="Times New Roman"/>
        <family val="1"/>
      </rPr>
      <t>xem trang số 28.</t>
    </r>
  </si>
  <si>
    <r>
      <t xml:space="preserve">a. Bảng đối chiếu biến động của Vốn chủ sở hữu: </t>
    </r>
    <r>
      <rPr>
        <sz val="11"/>
        <rFont val="Times New Roman"/>
        <family val="1"/>
      </rPr>
      <t>xem trang số 29.</t>
    </r>
  </si>
  <si>
    <r>
      <t xml:space="preserve">Tài sản tài chính và nợ phải trả tài chính: </t>
    </r>
    <r>
      <rPr>
        <sz val="11"/>
        <rFont val="Times New Roman"/>
        <family val="1"/>
      </rPr>
      <t>xem trang số 30.</t>
    </r>
  </si>
  <si>
    <t>Công ty TNHH Vận tải KUMHO SAMCO BUSLINES</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</si>
  <si>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</si>
  <si>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</si>
  <si>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</si>
  <si>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</si>
  <si>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</si>
  <si>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r>
      <t xml:space="preserve">Hạch toán hàng tồn kho: </t>
    </r>
    <r>
      <rPr>
        <sz val="11"/>
        <color indexed="12"/>
        <rFont val="Times New Roman"/>
        <family val="1"/>
      </rPr>
      <t>Phương pháp kê khai thường xuyên./ Kiểm kê định kỳ…</t>
    </r>
  </si>
  <si>
    <t>Lưu ý chỉnh cho phù hợp từng Cty</t>
  </si>
  <si>
    <t>---&gt; đoạn 18-19-20 VAS 02</t>
  </si>
  <si>
    <t>Nguyên tắc ghi nhận và khấu hao tài sản cố định (TSCĐ):</t>
  </si>
  <si>
    <t>5.1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</si>
  <si>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</si>
  <si>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</si>
  <si>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</si>
  <si>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</si>
  <si>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</si>
  <si>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Phần này Lưu ý chỉnh cho phù hợp từng Cty</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</si>
  <si>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</si>
  <si>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</si>
  <si>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</si>
  <si>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</si>
  <si>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</si>
  <si>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t>---&gt; đoạn 04 -VAS07</t>
  </si>
  <si>
    <t>---&gt; VAS 08 và TT244/2009/TT-BTC</t>
  </si>
  <si>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</si>
  <si>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</si>
  <si>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</si>
  <si>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</si>
  <si>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được lập khi Công ty khi xác định được các khoản đầu tư này bị giảm sút giá trị không phải tạm thời và ngoài kế hoạch do kết quả hoạt động của các công ty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</si>
  <si>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</si>
  <si>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Nguyên tắc ghi nhận và vốn hoá các khoản chi phí đi vay:</t>
  </si>
  <si>
    <t>---&gt; đoạn 03,06,07 VAS 16</t>
  </si>
  <si>
    <t>---&gt; đoạn 11 VAS 16</t>
  </si>
  <si>
    <t>Nguyên tắc ghi nhận và vốn hoá các khoản chi phí khác:</t>
  </si>
  <si>
    <t>---&gt; QÑ 15</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</si>
  <si>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</si>
  <si>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</si>
  <si>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</si>
  <si>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 Nguyên tắc ghi nhận chênh lệch tỷ giá.</t>
  </si>
  <si>
    <t>Tùy tình hình công ty mà trình bày, nếu công ty thực hiện theo TT 201 thì phải ghi chú thêm phần CLG do đánh giá lại cuối kỳ.</t>
  </si>
  <si>
    <t>+ Nguyên tắc ghi nhận lợi nhuận chưa phân phối.</t>
  </si>
  <si>
    <r>
      <t xml:space="preserve">Doanh thu hoạt động tài chính phản ánh </t>
    </r>
    <r>
      <rPr>
        <sz val="11"/>
        <color indexed="12"/>
        <rFont val="Times New Roman"/>
        <family val="1"/>
      </rPr>
      <t>doanh thu từ tiền lãi, tiền bản quyền,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t>
    </r>
    <r>
      <rPr>
        <sz val="11"/>
        <rFont val="Times New Roman"/>
        <family val="1"/>
      </rPr>
      <t xml:space="preserve"> </t>
    </r>
  </si>
  <si>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</si>
  <si>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r>
      <t>Ghi nhận doanh thu và chi phí của hợp đồng xây dựng được ghi nhận</t>
    </r>
    <r>
      <rPr>
        <b/>
        <sz val="11"/>
        <color indexed="12"/>
        <rFont val="Times New Roman"/>
        <family val="1"/>
      </rPr>
      <t xml:space="preserve"> theo 2 trường hợp sau</t>
    </r>
    <r>
      <rPr>
        <b/>
        <sz val="11"/>
        <rFont val="Times New Roman"/>
        <family val="1"/>
      </rPr>
      <t>:</t>
    </r>
  </si>
  <si>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</si>
  <si>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</si>
  <si>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r>
      <t xml:space="preserve">Chi phí tài chính bao gồm: </t>
    </r>
    <r>
      <rPr>
        <sz val="11"/>
        <rFont val="Times New Roman"/>
        <family val="1"/>
      </rPr>
      <t xml:space="preserve">Các khoản chi phí hoặc khoản lỗ liên quan đến các hoạt động </t>
    </r>
    <r>
      <rPr>
        <sz val="11"/>
        <color indexed="12"/>
        <rFont val="Times New Roman"/>
        <family val="1"/>
      </rPr>
      <t>đầu tư tài chính, chi phí cho vay và đi vay vốn, chi phí góp vốn liên doanh, liên kết, lỗ chuyển nhượng chứng khoán ngắn hạn, chi phí giao dịch bán chứng khoán..</t>
    </r>
    <r>
      <rPr>
        <sz val="11"/>
        <rFont val="Times New Roman"/>
        <family val="1"/>
      </rPr>
      <t>; Dự phòng giảm giá đầu tư tài chính, khoản lỗ phát sinh khi bán ngoại tệ, lỗ tỷ giá hối đoái; Chiết khấu thanh toán cho người mua và các khoản chi phí tài chính khác.</t>
    </r>
  </si>
  <si>
    <t>Tài sản cố định là nhà cửa, vật kiến trức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</si>
  <si>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</si>
  <si>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</si>
  <si>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</si>
  <si>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</si>
  <si>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</si>
  <si>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</si>
  <si>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</si>
  <si>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5.2</t>
  </si>
  <si>
    <t>Nguyên tắc ghi nhận TSCĐ vô hình:</t>
  </si>
  <si>
    <t>Mua tài sản cố định vô hình riêng biệt</t>
  </si>
  <si>
    <t>Bộ phận theo khu vực đía lý là một bộ phận có thể phân biệt được của Công ty tham gia vào quá trình sản xuất hoặc cung cấp sản phẩm, dịch vụ trong phạm vi một môi trường kinh tế cụ thể mà bộ phận này có rủi ro và lợi ích kinh tế khác với các bộ phận kinh doanh trong các môi trường kinh tế khác.</t>
  </si>
  <si>
    <t xml:space="preserve">Nhằm phục vụ công tác quản lý, Công ty có quy mô trên toàn quốc nên trình bày báo cáo bộ phận chính yếu theo lĩnh vực kinh doanh, còn báo cáo bộ phận thứ yếu theo khu vực địa lý. </t>
  </si>
  <si>
    <t>- &gt; tùy theo mỗi công ty , có thể diễn giải cho phù hợp, có thể chọn loại lĩnh vực kinh doanh hoặc địa lý làm báo cáo BP chính yếu hoặc thứ yếu.</t>
  </si>
  <si>
    <t>Chỉ tiêu</t>
  </si>
  <si>
    <t>Kinh doanh BĐS</t>
  </si>
  <si>
    <t>Kinh doanh vật tư hàng hóa</t>
  </si>
  <si>
    <t>Cho thuê BĐS</t>
  </si>
  <si>
    <t>Loại trừ</t>
  </si>
  <si>
    <t>Tổng cộng toàn DN</t>
  </si>
  <si>
    <t>- &gt; tùy theo mỗi công ty , có thể linh động các chỉ tiêu trình bày</t>
  </si>
  <si>
    <t>Doanh thu thuần</t>
  </si>
  <si>
    <t>-</t>
  </si>
  <si>
    <t>Doanh thu thuần từ bán hàng bán ra bên ngoài</t>
  </si>
  <si>
    <t>Doanh thu thuần từ bán hàng bán cho bộ phận khác</t>
  </si>
  <si>
    <t>phần này dành báo cáo hợp nhất</t>
  </si>
  <si>
    <t>Chi phí</t>
  </si>
  <si>
    <t>nếu không tách được chi tiết thì ghi chung chi phí phân bổ/ chi phí phân bổ trực tiếp</t>
  </si>
  <si>
    <t>Giá vốn</t>
  </si>
  <si>
    <t xml:space="preserve">Chi phí phân bổ </t>
  </si>
  <si>
    <t xml:space="preserve">Chi phí khấu hao </t>
  </si>
  <si>
    <t>Lợi nhuận từ hoạt động kinh doanh</t>
  </si>
  <si>
    <t>Tổng chi phí đã phát sinh để mua TSCĐ</t>
  </si>
  <si>
    <t>Tài sản bộ phận</t>
  </si>
  <si>
    <t>Tài sản không phân bổ</t>
  </si>
  <si>
    <t>Tổng tài sản</t>
  </si>
  <si>
    <t>Nợ phải trả bộ phận</t>
  </si>
  <si>
    <t>Nợ phải trả không phân bổ</t>
  </si>
  <si>
    <t>Tổng nợ phải trả</t>
  </si>
  <si>
    <t>- &gt; báo cáo thứ yếu , có thể trình bày các chỉ tiêu đơn giản: doanh thu, giá vốn, lợi nhuận</t>
  </si>
  <si>
    <t>Nha trang</t>
  </si>
  <si>
    <t>Hà Nội</t>
  </si>
  <si>
    <t>Cần Thơ</t>
  </si>
  <si>
    <t>Hình thức sở hữu vốn</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</si>
  <si>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12"/>
        <rFont val="Times New Roman"/>
        <family val="1"/>
      </rPr>
      <t>31/12/2010:      VNĐ/USD.</t>
    </r>
  </si>
  <si>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</si>
  <si>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</si>
  <si>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về sự khác biệt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</si>
  <si>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</si>
  <si>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Xử lý kế toán theo Thông tư 201</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</si>
  <si>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</si>
  <si>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</si>
  <si>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</si>
  <si>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</si>
  <si>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</si>
  <si>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</si>
  <si>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</si>
  <si>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</si>
  <si>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r>
      <t>Các tài sản tài chính của công ty bao gồm</t>
    </r>
    <r>
      <rPr>
        <sz val="11"/>
        <color indexed="44"/>
        <rFont val="Times New Roman"/>
        <family val="1"/>
      </rPr>
      <t xml:space="preserve"> </t>
    </r>
    <r>
      <rPr>
        <sz val="11"/>
        <color indexed="62"/>
        <rFont val="Times New Roman"/>
        <family val="1"/>
      </rPr>
      <t xml:space="preserve">tiền và các khoản tiền gửi ngắn hạn, các khoản phải thu khách hàng và phải thu khác, các khoản cho vay, các công cụ tài chính được niêm yết, không được niêm yết và các công cụ tài chính phái sinh. </t>
    </r>
  </si>
  <si>
    <r>
      <t xml:space="preserve">Nợ phải trả tài chính của Công ty bao gồm </t>
    </r>
    <r>
      <rPr>
        <sz val="11"/>
        <color indexed="62"/>
        <rFont val="Times New Roman"/>
        <family val="1"/>
      </rPr>
      <t>các khoản phải trả người bán, các khoản phải trả khác, nợ và vay và các công cụ tài chính phái sinh.</t>
    </r>
  </si>
  <si>
    <t>Các khoản phải thu ngắn hạn khác</t>
  </si>
  <si>
    <t xml:space="preserve">---&gt; trong quá trình thuyết minh nếu các mục tài khoản phải thu ngắn hạn có phát sinh cần thuyết minh thêm: như khoản phải thu, phải trả nội bộ, tiến độ hợp đồng xây dựng thì phải thuyết minh </t>
  </si>
  <si>
    <t xml:space="preserve"> Số đầu năm </t>
  </si>
  <si>
    <t xml:space="preserve"> Tăng trong năm </t>
  </si>
  <si>
    <t xml:space="preserve"> Giảm trong năm </t>
  </si>
  <si>
    <t xml:space="preserve"> Số cuối năm </t>
  </si>
  <si>
    <t>Cơ sở hạ tầng</t>
  </si>
  <si>
    <t>* Nguyên giá bất động sản đầu tư tăng thêm do:</t>
  </si>
  <si>
    <t xml:space="preserve">                                -   </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</si>
  <si>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</si>
  <si>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</si>
  <si>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</si>
  <si>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</si>
  <si>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</si>
  <si>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Giá trị hợp lý của bất động sản đầu tư tại 31/12/2010:</t>
  </si>
  <si>
    <t>Lý do Công ty không thể đưa ra giá trị hợp lý của Bất Động sản đầu tư tại ngày 31/12/2010:</t>
  </si>
  <si>
    <t xml:space="preserve">15. </t>
  </si>
  <si>
    <t>20.</t>
  </si>
  <si>
    <r>
      <t xml:space="preserve">Vào ngày </t>
    </r>
    <r>
      <rPr>
        <b/>
        <i/>
        <sz val="11"/>
        <color indexed="12"/>
        <rFont val="Times New Roman"/>
        <family val="1"/>
      </rPr>
      <t>31 tháng 12 năm 2010</t>
    </r>
    <r>
      <rPr>
        <b/>
        <i/>
        <sz val="11"/>
        <rFont val="Times New Roman"/>
        <family val="1"/>
      </rPr>
      <t>, các khoản tiền thuê phải trả trong tương lai theo hợp đồng thuê tài chính được trình bày như sau:</t>
    </r>
  </si>
  <si>
    <t>Cổ phiếu thường</t>
  </si>
  <si>
    <t>Doanh thu thuần trao đổi sản phẩm, hàng hóa</t>
  </si>
  <si>
    <t xml:space="preserve">Nếu trọng yếu, phát sinh lớn phải trình bày </t>
  </si>
  <si>
    <t>6. Tổng chi phí thuế thu nhập doanh nghiệp năm hiện hành</t>
  </si>
  <si>
    <t>Cổ phiếu cổ đông đang lưu hành bình quân trong kỳ</t>
  </si>
  <si>
    <t>37.1</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</si>
  <si>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chẳng hạn như rủi ro về giá cổ phần. Công cụ tài chính bị ảnh hưởng bởi rủi ro thị trường bao gồm </t>
    </r>
    <r>
      <rPr>
        <sz val="11"/>
        <color indexed="62"/>
        <rFont val="Times New Roman"/>
        <family val="1"/>
      </rPr>
      <t xml:space="preserve">các </t>
    </r>
    <r>
      <rPr>
        <sz val="11"/>
        <color indexed="12"/>
        <rFont val="Times New Roman"/>
        <family val="1"/>
      </rPr>
      <t>khoản vay và nợ, tiền gửi, các khoản đầu tư sẵn sàng để bán.</t>
    </r>
  </si>
  <si>
    <r>
      <t>Các phân tích độ nhạy như được trình bày dưới đây liên quan đến tình hình tài chính của Công ty tại ngày</t>
    </r>
    <r>
      <rPr>
        <sz val="11"/>
        <color indexed="12"/>
        <rFont val="Times New Roman"/>
        <family val="1"/>
      </rPr>
      <t xml:space="preserve"> 31 tháng 12 năm 2011 và ngày 31 tháng 12 năm 2010</t>
    </r>
  </si>
  <si>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31 tháng 12 năm 2011 và ngày 31 tháng 12 năm 2010.</t>
    </r>
  </si>
  <si>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vay và nợ, tiền và các khoản tiền gửi ngắn hạn</t>
    </r>
    <r>
      <rPr>
        <sz val="11"/>
        <rFont val="Times New Roman"/>
        <family val="1"/>
      </rPr>
      <t xml:space="preserve"> của Công ty.</t>
    </r>
  </si>
  <si>
    <r>
      <t>Độ nhạy của các</t>
    </r>
    <r>
      <rPr>
        <sz val="11"/>
        <color indexed="12"/>
        <rFont val="Times New Roman"/>
        <family val="1"/>
      </rPr>
      <t xml:space="preserve"> (khoản vay và nợ, tiền và các khoản tiền gửi ngắn hạn)</t>
    </r>
    <r>
      <rPr>
        <sz val="11"/>
        <rFont val="Times New Roman"/>
        <family val="1"/>
      </rPr>
      <t xml:space="preserve"> của Công ty đối với sự thay đổi có thể xảy ra ở mức độ hợp lý trong lãi suất được thể hiện như sau.</t>
    </r>
  </si>
  <si>
    <r>
      <t>Với giả định là các biến số khác không thay đổi, các biến động trong lãi suất của các (</t>
    </r>
    <r>
      <rPr>
        <sz val="11"/>
        <color indexed="12"/>
        <rFont val="Times New Roman"/>
        <family val="1"/>
      </rPr>
      <t xml:space="preserve">khoản vay) </t>
    </r>
    <r>
      <rPr>
        <sz val="11"/>
        <rFont val="Times New Roman"/>
        <family val="1"/>
      </rPr>
      <t>với lãi suất thả nổi có ảnh hưởng đến lợi nhuận trước thuế của Công ty như sau:</t>
    </r>
  </si>
  <si>
    <t>Cho năm tài chính kết thúc ngày 31 tháng 12 năm 2010</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</si>
  <si>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</si>
  <si>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</si>
  <si>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</si>
  <si>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</si>
  <si>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</si>
  <si>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</si>
  <si>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</si>
  <si>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Nguyên tắc và phương pháp ghi nhận chi phí tài chính</t>
  </si>
  <si>
    <t>Khoản chi phí tài chính được ghi nhận chi tiết cho từng nội dung chi phí khi thực tế phát sinh trong kỳ và được xác định một cách đáng tin cậy khi có đầy đủ bằng chứng về các khoản chi phí này.</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</si>
  <si>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</si>
  <si>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</si>
  <si>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</si>
  <si>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</si>
  <si>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</si>
  <si>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</si>
  <si>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</si>
  <si>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</si>
  <si>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</si>
  <si>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---&gt; hạn chế rủi ro về thuế có thể phát sinh</t>
  </si>
  <si>
    <t>Chính sách thuế theo những điều kiện quy định cho công ty năm hiện hành như sau:</t>
  </si>
  <si>
    <t>---&gt; điền những quy định thuế và ưu đãi thuế riêng của công ty</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</si>
  <si>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</si>
  <si>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</si>
  <si>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</si>
  <si>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</si>
  <si>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 xml:space="preserve">Đối với các Công ty áp dụng Thông tư 179/2012/TT-BTC để xử lý các khoản chênh lệch tỷ giá </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</si>
  <si>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</si>
  <si>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</si>
  <si>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</si>
  <si>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</si>
  <si>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</si>
  <si>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4.1</t>
  </si>
  <si>
    <t>4.2</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</si>
  <si>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</si>
  <si>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4.3</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</si>
  <si>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</si>
  <si>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4.4</t>
  </si>
  <si>
    <r>
      <t xml:space="preserve">Chi phí xây dựng cơ bản dở dang được ghi nhận theo giá gốc. Chi phí này bao gồm: </t>
    </r>
    <r>
      <rPr>
        <sz val="11"/>
        <color indexed="12"/>
        <rFont val="Times New Roman"/>
        <family val="1"/>
      </rPr>
      <t>chi phí mua sắm mới tài sản cố định, xây dựng mới hoặc sửa chữa, cải tạo, mở rộng hay trang bị lại kỹ thuật công trình.</t>
    </r>
  </si>
  <si>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</si>
  <si>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</si>
  <si>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</si>
  <si>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</si>
  <si>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</si>
  <si>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</si>
  <si>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r>
      <t xml:space="preserve">Nguyên tắc ghi nhận các khoản đầu tư chứng khoán ngắn và dài hạn, đầu tư ngắn hạn và dài hạn khác: </t>
    </r>
    <r>
      <rPr>
        <sz val="11"/>
        <rFont val="Times New Roman"/>
        <family val="1"/>
      </rPr>
      <t>Là các khoản đầu tư như: trái phiếu, cổ phiếu, cho vay... hoặc các khoản vốn công ty đang đầu tư vào các tổ chức kinh tế khác được thành lập theo quy định của pháp luật mà chỉ nắm giữ dưới 20% quyền biểu quyết và thời hạn thu hồi dưới 1 năm (đầu tư ngắn hạn) hoặc trên 1 năm (đầu tư dài hạn). Các khoản đầu tư này được phản ánh trên báo cáo tài chính theo phương pháp giá gốc.</t>
    </r>
  </si>
  <si>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</si>
  <si>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</si>
  <si>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r>
      <t xml:space="preserve">Chi phí trả trước ngắn hạn và dài hạn tại công ty bao gồm: </t>
    </r>
    <r>
      <rPr>
        <sz val="11"/>
        <color indexed="12"/>
        <rFont val="Times New Roman"/>
        <family val="1"/>
      </rPr>
      <t>Chi phí thành lập doanh nghiệp, tiền thuê nhà xưởng văn phòng, các khoản bảo hiểm có kỳ hạn, bao bì luân chuyển, lãi mua hàng trả góp, trả chậm và các chi phí khác</t>
    </r>
    <r>
      <rPr>
        <sz val="11"/>
        <color indexed="18"/>
        <rFont val="Times New Roman"/>
        <family val="1"/>
      </rPr>
      <t>...</t>
    </r>
    <r>
      <rPr>
        <sz val="11"/>
        <rFont val="Times New Roman"/>
        <family val="1"/>
      </rPr>
      <t xml:space="preserve"> liên quan đến hoạt động sản xuất kinh doanh của nhiều kỳ kế toán cần phải phân bổ.</t>
    </r>
  </si>
  <si>
    <r>
      <t xml:space="preserve">Phương pháp phân bổ chi phí trả trước: </t>
    </r>
    <r>
      <rPr>
        <sz val="11"/>
        <rFont val="Times New Roman"/>
        <family val="1"/>
      </rPr>
      <t xml:space="preserve">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 </t>
    </r>
    <r>
      <rPr>
        <sz val="11"/>
        <color indexed="12"/>
        <rFont val="Times New Roman"/>
        <family val="1"/>
      </rPr>
      <t xml:space="preserve">chi phí trả trước dài hạn phân bổ từ 12 tháng đến .... tháng. </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</si>
  <si>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</si>
  <si>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 xml:space="preserve">  Doanh thu hoat động tài chính  </t>
  </si>
  <si>
    <t xml:space="preserve">  Chiết khấu bán hàng  </t>
  </si>
  <si>
    <t xml:space="preserve">  Hàng bán bị trả lạI  </t>
  </si>
  <si>
    <t xml:space="preserve">  Giảm giá hàng bán  </t>
  </si>
  <si>
    <t xml:space="preserve">  Mua hàng  </t>
  </si>
  <si>
    <t xml:space="preserve">  Chi phí nguyên vật liệu trực tiếp  </t>
  </si>
  <si>
    <t xml:space="preserve">  Chi phí nhân công trực tiếp  </t>
  </si>
  <si>
    <t xml:space="preserve">  Chi phí sử dụng máy thi công  </t>
  </si>
  <si>
    <t xml:space="preserve">  Chi phí SX chung  </t>
  </si>
  <si>
    <t xml:space="preserve">  Giá thành sản xuất  </t>
  </si>
  <si>
    <t xml:space="preserve">  Giá vốn hàng bán  </t>
  </si>
  <si>
    <t xml:space="preserve">  Chi phí tài chính  </t>
  </si>
  <si>
    <t xml:space="preserve">  Chi phí bán hàng  </t>
  </si>
  <si>
    <t xml:space="preserve">  Chi phí QLDN  </t>
  </si>
  <si>
    <t xml:space="preserve">  Thu nhập khác  </t>
  </si>
  <si>
    <t xml:space="preserve">  Chi phí khác  </t>
  </si>
  <si>
    <t xml:space="preserve">  Chi phí thuế TNDN  </t>
  </si>
  <si>
    <t xml:space="preserve">  Xác định kết quả  </t>
  </si>
  <si>
    <t xml:space="preserve">  CỘNG  </t>
  </si>
  <si>
    <t xml:space="preserve">                      -    </t>
  </si>
  <si>
    <t>BẢNG CÂN ĐỐI ĐIỀU CHỈNH</t>
  </si>
  <si>
    <t>SH</t>
  </si>
  <si>
    <t>TÀI KHOẢN</t>
  </si>
  <si>
    <t xml:space="preserve">  PHÁT SINH TRONG KỲ  </t>
  </si>
  <si>
    <t xml:space="preserve"> Điều chỉnh 1 </t>
  </si>
  <si>
    <t xml:space="preserve"> Điều chỉnh 2 </t>
  </si>
  <si>
    <t xml:space="preserve"> Điều chỉnh 3 </t>
  </si>
  <si>
    <t xml:space="preserve"> Điều chỉnh 4 </t>
  </si>
  <si>
    <t xml:space="preserve"> Điều chỉnh 5 </t>
  </si>
  <si>
    <t xml:space="preserve"> Điều chỉnh 6 </t>
  </si>
  <si>
    <t xml:space="preserve"> Điều chỉnh 7 </t>
  </si>
  <si>
    <t xml:space="preserve"> Điều chỉnh 8a </t>
  </si>
  <si>
    <t xml:space="preserve"> Điều chỉnh 8b </t>
  </si>
  <si>
    <t xml:space="preserve"> Điều chỉnh 9 </t>
  </si>
  <si>
    <t xml:space="preserve"> Điều chỉnh 10 </t>
  </si>
  <si>
    <t xml:space="preserve"> Điều chỉnh 11 </t>
  </si>
  <si>
    <t xml:space="preserve"> Điều chỉnh 12 </t>
  </si>
  <si>
    <t xml:space="preserve"> Điều chỉnh 13 </t>
  </si>
  <si>
    <t xml:space="preserve"> Điều chỉnh 14 </t>
  </si>
  <si>
    <t xml:space="preserve"> Điều chỉnh 15 </t>
  </si>
  <si>
    <t xml:space="preserve"> Điều chỉnh 16 </t>
  </si>
  <si>
    <t xml:space="preserve"> Điều chỉnh 17 </t>
  </si>
  <si>
    <t xml:space="preserve"> Điều chỉnh 18 </t>
  </si>
  <si>
    <t xml:space="preserve"> Điều chỉnh 28 </t>
  </si>
  <si>
    <t xml:space="preserve"> Điều chỉnh 29 </t>
  </si>
  <si>
    <t xml:space="preserve"> Điều chỉnh 30 </t>
  </si>
  <si>
    <t xml:space="preserve"> Điều chỉnh 31 </t>
  </si>
  <si>
    <t xml:space="preserve"> Điều chỉnh 32 </t>
  </si>
  <si>
    <t xml:space="preserve"> Điều chỉnh 33 </t>
  </si>
  <si>
    <t xml:space="preserve"> Điều chỉnh 34 </t>
  </si>
  <si>
    <t xml:space="preserve"> Điều chỉnh 35 </t>
  </si>
  <si>
    <t xml:space="preserve"> Điều chỉnh 36 </t>
  </si>
  <si>
    <t xml:space="preserve"> Điều chỉnh 37 </t>
  </si>
  <si>
    <t xml:space="preserve"> Điều chỉnh 38 </t>
  </si>
  <si>
    <t xml:space="preserve"> Điều chỉnh 39 </t>
  </si>
  <si>
    <t xml:space="preserve"> Điều chỉnh 40 </t>
  </si>
  <si>
    <t xml:space="preserve"> Điều chỉnh 41 </t>
  </si>
  <si>
    <t xml:space="preserve"> Điều chỉnh 42 </t>
  </si>
  <si>
    <t xml:space="preserve"> Điều chỉnh 43 </t>
  </si>
  <si>
    <t xml:space="preserve"> Điều chỉnh 44 </t>
  </si>
  <si>
    <t xml:space="preserve"> Điều chỉnh 45 </t>
  </si>
  <si>
    <t xml:space="preserve"> Điều chỉnh 46 </t>
  </si>
  <si>
    <t xml:space="preserve"> Điều chỉnh 47 </t>
  </si>
  <si>
    <t xml:space="preserve"> Điều chỉnh 49 </t>
  </si>
  <si>
    <t xml:space="preserve"> Điều chỉnh 50 </t>
  </si>
  <si>
    <t xml:space="preserve"> Điều chỉnh 51 </t>
  </si>
  <si>
    <t xml:space="preserve"> Điều chỉnh 52 </t>
  </si>
  <si>
    <t xml:space="preserve"> Điều chỉnh 53 </t>
  </si>
  <si>
    <t xml:space="preserve"> Điều chỉnh 54 </t>
  </si>
  <si>
    <t xml:space="preserve"> Điều chỉnh 55 </t>
  </si>
  <si>
    <t xml:space="preserve"> Tổng điều chỉnh </t>
  </si>
  <si>
    <t>Số Kiểm toán (SPS)</t>
  </si>
  <si>
    <t>TK</t>
  </si>
  <si>
    <t xml:space="preserve"> N </t>
  </si>
  <si>
    <t xml:space="preserve"> C </t>
  </si>
  <si>
    <t xml:space="preserve"> NỢ  </t>
  </si>
  <si>
    <t xml:space="preserve"> CÓ  </t>
  </si>
  <si>
    <t>Tiền mặt</t>
  </si>
  <si>
    <t>Tiền gửi ngân hàng</t>
  </si>
  <si>
    <t>Tiền đang chuyển</t>
  </si>
  <si>
    <t>Đầu tư chứng khoán ngắn hạn</t>
  </si>
  <si>
    <t>Đầu tư ngắn hạn khác</t>
  </si>
  <si>
    <t>Dự phòng giảm giá đầu tư ngắn hạn</t>
  </si>
  <si>
    <t>Phải thu khách hàng ngắn hạn</t>
  </si>
  <si>
    <t>Phải thu khách hàng dài hạn</t>
  </si>
  <si>
    <t>Thuế GTGT đầu vào</t>
  </si>
  <si>
    <t>Phải thu nội bộ ngắn hạn</t>
  </si>
  <si>
    <t>Phải thu nội bộ dài hạn</t>
  </si>
  <si>
    <t>Phải thu khác</t>
  </si>
  <si>
    <t xml:space="preserve">                    -   </t>
  </si>
  <si>
    <t>Tài sản thiếu chờ xử lý</t>
  </si>
  <si>
    <t>Dự phòng phải thu khó đòi</t>
  </si>
  <si>
    <t>Tạm ứng</t>
  </si>
  <si>
    <t>Chi phí trả trước</t>
  </si>
  <si>
    <t>Thế chấp, ký quỹ, ký cước ngắn hạn</t>
  </si>
  <si>
    <t>Hàng mua đang đi đường</t>
  </si>
  <si>
    <t>Nguyên vật liệu</t>
  </si>
  <si>
    <t>Công cụ dụng cụ</t>
  </si>
  <si>
    <t>Chi phí SXKD dở dang</t>
  </si>
  <si>
    <t>Thành phẩm</t>
  </si>
  <si>
    <t>Hàng hoá</t>
  </si>
  <si>
    <t>Hàng gửi đi bán</t>
  </si>
  <si>
    <t>Hàng hóa kho bảo thuế</t>
  </si>
  <si>
    <t>Dự phòng giảm giá HTK</t>
  </si>
  <si>
    <t>Chi sự nghiệp</t>
  </si>
  <si>
    <t>TSCĐ hữu hình</t>
  </si>
  <si>
    <t>TSCĐ thuê tài chính</t>
  </si>
  <si>
    <t>TSCĐ vô hình</t>
  </si>
  <si>
    <t>Khấu hao</t>
  </si>
  <si>
    <t>Hao mòn TSCĐ hữu hình</t>
  </si>
  <si>
    <t>Hao mòn TSCĐ thuê tài chính</t>
  </si>
  <si>
    <t>Hao mòn TSCĐ vô hình</t>
  </si>
  <si>
    <t>đã được ghi nhận từ các năm trước.</t>
  </si>
  <si>
    <t>- Thuế thu nhập hoãn lại phải trả</t>
  </si>
  <si>
    <t>29.</t>
  </si>
  <si>
    <t>Vốn chủ sở hữu</t>
  </si>
  <si>
    <t>a. Bảng đối chiếu biến động của Vốn chủ sở hữu (xem trang số 25…)</t>
  </si>
  <si>
    <t>Nếu phát sinh nhiều CỘT quá sang sheet von - ngang</t>
  </si>
  <si>
    <t xml:space="preserve">a. Bảng đối chiếu biến động của Vốn chủ sở hữu </t>
  </si>
  <si>
    <t xml:space="preserve">Nếu phát sinh ÍT CỘT  thì thể hiện trang dọc này </t>
  </si>
  <si>
    <t>Vốn đầu tư của chủ sỡ hữu</t>
  </si>
  <si>
    <t xml:space="preserve"> Cộng </t>
  </si>
  <si>
    <t>Số dư đầu năm trước</t>
  </si>
  <si>
    <t>Tăng vốn</t>
  </si>
  <si>
    <t>Lợi nhuận</t>
  </si>
  <si>
    <t>Hướng dẫn về chênh lệch tỷ giá do đánh giá lại số dư các khoản mục tiền tệ có gốc ngoại tệ cuối kỳ theo VAS 10 khác biệt so với quy định trong Thông tư 179 như sau:</t>
  </si>
  <si>
    <t>Nghiệp vụ</t>
  </si>
  <si>
    <t>Xử lý kế toán theo Thông tư 179</t>
  </si>
  <si>
    <t>Xử lý kế toán theo VAS 10</t>
  </si>
  <si>
    <t>Đối với việc đánh giá lại số dư ngoại tệ cuối kỳ kế toán thì thực hiện theo tỷ giá mua vào của Ngân hàng thương mại nơi doanh nghiệp mở tài khoản công bố tại thời điểm lập báo cáo tài chính.</t>
  </si>
  <si>
    <t>Đối với việc đánh giá lại số dư ngoại tệ cuối kỳ kế toán thì thực hiện theo tỷ giá giao dịch bình quân trên thị trường liên ngân hàng do Ngân hàng Nhà nước công bố tại thời điểm cuối năm tài chính.</t>
  </si>
  <si>
    <t>Không thực hiện đánh giá lại chênh lệch tỷ giá số dư cuối kỳ.</t>
  </si>
  <si>
    <t>Thực hiện đánh giá lại chênh lệch tỷ giá số dư cuối kỳ.</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</si>
  <si>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</si>
  <si>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</si>
  <si>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</si>
  <si>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</si>
  <si>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</si>
  <si>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179/2012/TT-BTC do Bộ Tài chính ban hành ngày 24 tháng 10 năm 2012 hướng dẫn xử lý chênh lệch tỷ giá hối đoái ("Thông tư 179") như sau:</t>
  </si>
  <si>
    <t>Công cụ tài chính:</t>
  </si>
  <si>
    <t>Tài sản tài chính</t>
  </si>
  <si>
    <t>Theo thông tư 210, tài sản tài chính được phân loại một cách phù hợp, cho mục đích thuyết minh trong các bào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</si>
  <si>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</si>
  <si>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 xml:space="preserve">Update cho phù hợp với từng khách hàng </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</si>
  <si>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</si>
  <si>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</si>
  <si>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</si>
  <si>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Giá trị sau ghi nhận lần đầu</t>
  </si>
  <si>
    <t>Hiện tại không có yêu cầu xác định lại giá trị của các công cụ tài chính sau ghi nhận ban đầu.</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</si>
  <si>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</si>
  <si>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</si>
  <si>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Trái phiếu chuyển đổi và các khoàn vay chuyển đổi</t>
  </si>
  <si>
    <t>Công ty nào có phần này thì mới trình bày, không có thì hide lại</t>
  </si>
  <si>
    <t>Trái phiếu và các khoản vay, mà có thể được chuyển đổi thành một số lượng cổ phiếu phổ thông cố định, được phân chia thành nợ phải trả tài chính (cho phần thỏa thuận mang tính bắt buộc phải chi trả bằng tiền hoặc tài sản tài chính) và vốn chủ sở hữu (phần quyền chuyển đổi thành cổ phiếu trong một thời gian nhất định) theo điều khoản hợp đồng. Trái phiếu và các khoản vay chuyển đổi mà không thể xác định được chắc chắn số lượng cổ phiếu phổ thông có thể được chuyển đổi được phân loại là nợ phải trả tài chính.</t>
  </si>
  <si>
    <t>Năm nay</t>
  </si>
  <si>
    <t>Năm 2012</t>
  </si>
  <si>
    <t>Năm trước</t>
  </si>
  <si>
    <t>Năm 2011</t>
  </si>
  <si>
    <t>Tổng Giám đốc</t>
  </si>
  <si>
    <t>Kế toán trưởng</t>
  </si>
  <si>
    <r>
      <t>Phương pháp lập dự phòng giảm giá hàng tồn kho:</t>
    </r>
    <r>
      <rPr>
        <sz val="11"/>
        <rFont val="Times New Roman"/>
        <family val="1"/>
      </rPr>
      <t xml:space="preserve"> 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t>
    </r>
  </si>
  <si>
    <t>Trong năm, Ban Tổng Giám đốc Công ty quyết định áp dụng việc ghi nhận chênh lệch tỷ giá theo hướng dẫn tại Thông tư số 179/2012/TT-BTC do Bộ Tài chính ban hành ngày 24 tháng 10 năm 2012 ("Thông tư 179"), và tin tưởng việc áp dụng đó cùng với việc đồng thời công bố đầy đủ thông tin về sự khác biệt trong trường hợp áp dụng theo hướng dẫn của chuẩn mực kế toán số 10 "Ảnh hưởng của việc thay đổi tỷ giá hối đoái" ("VAS10") sẽ cung cấp đầy đủ hơn các thông tin cho người sử dụng báo cáo tài chính.</t>
  </si>
  <si>
    <r>
      <t xml:space="preserve">Chi phí tài chính bao gồm: </t>
    </r>
    <r>
      <rPr>
        <sz val="11"/>
        <rFont val="Times New Roman"/>
        <family val="1"/>
      </rPr>
      <t>Các khoản chi phí hoặc khoản lỗ liên quan đến các hoạt động đầu tư tài chính, chi phí đi vay vốn, lỗ chuyển nhượng chứng khoán ngắn hạn, chi phí giao dịch bán chứng khoán..; Dự phòng giảm giá đầu tư tài chính, khoản lỗ phát sinh khi bán ngoại tệ, lỗ tỷ giá hối đoái; và các khoản chi phí tài chính khác.</t>
    </r>
  </si>
  <si>
    <t xml:space="preserve">Doanh thu hoạt động tài chính phản ánh doanh thu từ lãi tiền gửi, cổ tức, lợi nhuận được chia và doanh thu hoạt động tài chính khác của doanh nghiệp (đầu tư mua bán chứng khoán ngắn hạn, dài hạn, lãi bán hàng trả chậm, lãi tỷ giá hối đoái; ...). </t>
  </si>
  <si>
    <t>Doanh thu phát sinh từ lãi tiền gửi, cổ tức và lợi nhuận được chia và doanh thu hoạt động tài chính khác của doanh nghiệp được ghi nhận khi thỏa mãn đồng thời 2 điều kiện: 1. Có khả năng thu được lợi ích từ giao dịch đó; 2. Doanh thu được xác định tương đối chắc chắn.</t>
  </si>
  <si>
    <t xml:space="preserve">c. Các giao dịch về vốn với các chủ sở hữu </t>
  </si>
  <si>
    <t xml:space="preserve">Không </t>
  </si>
  <si>
    <t>Doanh thu thuần bán thành phẩm</t>
  </si>
  <si>
    <t>Doanh thu thuần bán hàng hóa</t>
  </si>
  <si>
    <t>Số dư cuối năm trước</t>
  </si>
  <si>
    <t>Số dư đầu năm nay</t>
  </si>
  <si>
    <t>Số dư cuối năm nay</t>
  </si>
  <si>
    <t>b. Chi tiết vốn đầu tư của chủ sở hữu</t>
  </si>
  <si>
    <t>Tỷ lệ vốn góp</t>
  </si>
  <si>
    <t>Vốn góp của Nhà nước</t>
  </si>
  <si>
    <t>Vốn góp của các nhà đầu tư khác</t>
  </si>
  <si>
    <t xml:space="preserve">                               -   </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</si>
  <si>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</si>
  <si>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</si>
  <si>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</si>
  <si>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</si>
  <si>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đầu năm</t>
  </si>
  <si>
    <t>Vốn góp tăng trong năm</t>
  </si>
  <si>
    <t>Vốn góp giảm trong năm</t>
  </si>
  <si>
    <t>Vốn góp cuối năm</t>
  </si>
  <si>
    <t>Cổ tức, lợi nhuận đã chia</t>
  </si>
  <si>
    <t>d. Cổ tức</t>
  </si>
  <si>
    <t>Cổ tức đã công bố sau ngày kết thúc niên độ</t>
  </si>
  <si>
    <t>Cổ tức đã công bố trên cổ phiếu thường</t>
  </si>
  <si>
    <t>Cổ tức đã công bố trên cổ phiếu ưu đãi</t>
  </si>
  <si>
    <t>Cổ tức của cổ phiếu ưu đãi lũy kế chưa ghi nhận</t>
  </si>
  <si>
    <t xml:space="preserve">                     -   </t>
  </si>
  <si>
    <t>đ. Cổ phiếu</t>
  </si>
  <si>
    <t>Số lượng cổ phiếu đăng ký phát hành</t>
  </si>
  <si>
    <t>Số lượng cổ phiếu đã bán ra công chúng</t>
  </si>
  <si>
    <t>Cổ phiếu phổ thông</t>
  </si>
  <si>
    <t>Cổ phiếu ưu đãi</t>
  </si>
  <si>
    <t>Số lượng cổ phiếu được mua lại</t>
  </si>
  <si>
    <t>Số lượng cổ phiếu đang lưu hành</t>
  </si>
  <si>
    <t>Mệnh giá cổ phiếu đang lưu hành: đồng Việt Nam/cổ phiếu.</t>
  </si>
  <si>
    <t>e. Các quỹ của doanh nghiệp</t>
  </si>
  <si>
    <t xml:space="preserve">Quỹ đầu tư phát triển </t>
  </si>
  <si>
    <t>Quỹ hỗ trợ sắp xếp doanh nghiệp</t>
  </si>
  <si>
    <t>theo mẫu TT244</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</si>
  <si>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</si>
  <si>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</si>
  <si>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</si>
  <si>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</si>
  <si>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Bà</t>
  </si>
  <si>
    <t xml:space="preserve">Ban Tổng Giám đốc </t>
  </si>
  <si>
    <t xml:space="preserve">        USD</t>
  </si>
  <si>
    <t xml:space="preserve">        EUR</t>
  </si>
  <si>
    <t>Đầu tư chứng khoán</t>
  </si>
  <si>
    <t>+ Công ty cổ phần Tấm lợp Vật Liệu Xây Dựng Đồng Nai (DCT)</t>
  </si>
  <si>
    <t>Công ty cổ phần Thủy sản Mekong (AAM)</t>
  </si>
  <si>
    <t>Trái phiếu kho bạc</t>
  </si>
  <si>
    <t>Trái phiếu DTL</t>
  </si>
  <si>
    <t>Nguyên tắc và phương pháp ghi nhận chi phí thuế TNDN hiện hành</t>
  </si>
  <si>
    <t xml:space="preserve">   Tiền gửi ngân hàng VNĐ</t>
  </si>
  <si>
    <t xml:space="preserve">Tiền gửi có kỳ hạn 3 tháng </t>
  </si>
  <si>
    <t>Cty CP CK Âu Việt</t>
  </si>
  <si>
    <t>Cty CP CK Thăng Long</t>
  </si>
  <si>
    <r>
      <t>Tên viết tắt:</t>
    </r>
    <r>
      <rPr>
        <sz val="11"/>
        <rFont val="Times New Roman"/>
        <family val="1"/>
      </rPr>
      <t xml:space="preserve"> </t>
    </r>
  </si>
  <si>
    <r>
      <t>Chi nhánh Hà Nội</t>
    </r>
    <r>
      <rPr>
        <sz val="11"/>
        <rFont val="Times New Roman"/>
        <family val="1"/>
      </rPr>
      <t xml:space="preserve">: </t>
    </r>
  </si>
  <si>
    <t>Tại ngày 31 tháng 12 năm 2012, Công ty có một (01) công ty con sở hữu trực tiếp như sau:</t>
  </si>
  <si>
    <t>Tại ngày 31 tháng 12 năm 2012, Công ty có một (01) công ty con sở hữu gián tiếp như sau:</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</si>
  <si>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</si>
  <si>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</si>
  <si>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tiếp phát sinh ban đầu liên quan đến hoạt động thuê tài chính. Tất cả các khoản thuê khác không phải là thuê tài chính đều được xem là thuê hoạt động.</t>
    </r>
  </si>
  <si>
    <t>Khi bất động sản đầu tư được bán, nguyên giá và khấu hao lũy kế được xoá sổ và bất kỳ khoản lãi lỗ nào phát sinh đều được hạch toán vào thu nhập hay chi phí trong kỳ.</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</si>
  <si>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</si>
  <si>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</si>
  <si>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</si>
  <si>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30.</t>
  </si>
  <si>
    <t xml:space="preserve">Nguồn kinh phí </t>
  </si>
  <si>
    <t>Nguồn kinh phí còn lại đầu năm</t>
  </si>
  <si>
    <t>Nguồn kinh phí được cấp trong năm</t>
  </si>
  <si>
    <t>Nguồn kinh phí còn lại cuối năm</t>
  </si>
  <si>
    <t>31.</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</si>
  <si>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</si>
  <si>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</si>
  <si>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</si>
  <si>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</si>
  <si>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</si>
  <si>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</si>
  <si>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</si>
  <si>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</si>
  <si>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HĐKD</t>
  </si>
  <si>
    <t>32.</t>
  </si>
  <si>
    <t>Doanh thu bán hàng và cung cấp dịch vụ</t>
  </si>
  <si>
    <t>Doanh thu bán thành phẩm</t>
  </si>
  <si>
    <t>Doanh thu bán hàng hóa</t>
  </si>
  <si>
    <t>Doanh thu cung cấp dịch vụ</t>
  </si>
  <si>
    <t>Doanh thu hợp đồng xây dựng (*)</t>
  </si>
  <si>
    <t>Doanh thu kinh doanh bất động sản đầu tư</t>
  </si>
  <si>
    <t xml:space="preserve"> trình bày theo 31e. VAS 05 </t>
  </si>
  <si>
    <t>(*): Đối với doanh nghiệp có hoạt động xây lắp</t>
  </si>
  <si>
    <t>Doanh thu của hợp đồng được ghi nhận trong kỳ</t>
  </si>
  <si>
    <t xml:space="preserve">Tổng doanh thu lũy kế của hợp đồng xây dựng </t>
  </si>
  <si>
    <t>được ghi nhận đến thời điểm lập báo cáo tài chính</t>
  </si>
  <si>
    <t>33.</t>
  </si>
  <si>
    <t>Các khoản giảm trừ doanh thu</t>
  </si>
  <si>
    <t>Chiết khấu thương mại</t>
  </si>
  <si>
    <t>Hàng bán bị trả lại</t>
  </si>
  <si>
    <t>Thuế GTGT phải nộp (Phương pháp trực tiếp)</t>
  </si>
  <si>
    <t>Thuế xuất khẩu</t>
  </si>
  <si>
    <t>34.</t>
  </si>
  <si>
    <t>Doanh thu thuần về bán hàng và cung cấp dịch vụ</t>
  </si>
  <si>
    <t>Doanh thu thuần cung cấp dịch vụ</t>
  </si>
  <si>
    <t xml:space="preserve">Doanh thu thuần hợp đồng xây dựng </t>
  </si>
  <si>
    <t>Doanh thu thuần kinh doanh bất động sản đầu tư</t>
  </si>
  <si>
    <t>35.</t>
  </si>
  <si>
    <t>Giá vốn thành phẩm đã bán</t>
  </si>
  <si>
    <t>Giá vốn của hàng hóa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</si>
  <si>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</si>
  <si>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</si>
  <si>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</si>
  <si>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</si>
  <si>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</si>
  <si>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Dự phòng giảm giá hàng tồn kho</t>
  </si>
  <si>
    <t>36.</t>
  </si>
  <si>
    <t>Lãi tiền gửi, tiền cho vay</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</si>
  <si>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</si>
  <si>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</si>
  <si>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</si>
  <si>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</si>
  <si>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</si>
  <si>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</si>
  <si>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</si>
  <si>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37.</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</si>
  <si>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</si>
  <si>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</si>
  <si>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</si>
  <si>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</si>
  <si>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</si>
  <si>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</si>
  <si>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</si>
  <si>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các khoản đầu tư ngắn hạn, dài hạn</t>
  </si>
  <si>
    <t>Chi phí tài chính khác</t>
  </si>
  <si>
    <t>38.</t>
  </si>
  <si>
    <t>Chi phí nhân viên</t>
  </si>
  <si>
    <t>Chi phí vật liệu, bao bì</t>
  </si>
  <si>
    <t>Chi phí dụng cụ, đồ dùng</t>
  </si>
  <si>
    <t>Chi phí khấu hao TSCĐ</t>
  </si>
  <si>
    <t>Chi phí dịch vụ mua ngoài</t>
  </si>
  <si>
    <t>Chi phí bằng tiền khác</t>
  </si>
  <si>
    <t>39.</t>
  </si>
  <si>
    <t>Chí phí quản lý doanh nghiệp</t>
  </si>
  <si>
    <t>Chi phí đồ dùng văn phòng</t>
  </si>
  <si>
    <t>Thuế, phí, lệ phí</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</si>
  <si>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</si>
  <si>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</si>
  <si>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</si>
  <si>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</si>
  <si>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</si>
  <si>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năm hiện hành ( 1+2)</t>
  </si>
  <si>
    <t>4. Chi phí thuế thu nhập doanh nghiệp hiện hành</t>
  </si>
  <si>
    <t xml:space="preserve">5. Điều chỉnh chi phí thuế thu nhập doanh nghiệp của các </t>
  </si>
  <si>
    <t>năm trước vào chi phí thuế thu nhập doanh nghiệp năm nay</t>
  </si>
  <si>
    <t xml:space="preserve">6. Thuế TNDN được giảm 30%  </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</si>
  <si>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</si>
  <si>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</si>
  <si>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</si>
  <si>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</si>
  <si>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</si>
  <si>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</si>
  <si>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</si>
  <si>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</si>
  <si>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</si>
  <si>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</si>
  <si>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Chi phí sản xuất, kinh doanh theo yếu tố</t>
  </si>
  <si>
    <t>Chi phí nguyên liệu, vật liệu</t>
  </si>
  <si>
    <t>Chi phí nhân công</t>
  </si>
  <si>
    <t>Chi phí khấu hao tài sản cố định</t>
  </si>
  <si>
    <t xml:space="preserve">Chi phí khác bằng tiền </t>
  </si>
  <si>
    <t>Lợi nhuận kế toán sau thuế thu nhập doanh nghiệp</t>
  </si>
  <si>
    <t xml:space="preserve">Các khoản điều chỉnh tăng hoặc giảm </t>
  </si>
  <si>
    <t xml:space="preserve">  -  Các khoản điều chỉnh tăng</t>
  </si>
  <si>
    <t>Lợi nhuận hoặc lỗ phân bổ cho cổ đông 
sở hữu cổ phiếu phổ thông.</t>
  </si>
  <si>
    <t>Cổ phiếu phổ thông đang lưu hành bình quân trong kỳ</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</si>
  <si>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</si>
  <si>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</si>
  <si>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</si>
  <si>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</si>
  <si>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</si>
  <si>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t>Rủi ro lãi suất</t>
  </si>
  <si>
    <t>Công ty quản lý rủi ro lãi suất bằng cách phân tích tình hình cạnh tranh trên thị trường để có được các lãi suất có lợi cho mục đích của Công ty và vẫn nằm trong giới hạn quản lý rủi ro của mình.</t>
  </si>
  <si>
    <t>Độ nhạy đối với lãi suất</t>
  </si>
  <si>
    <t>Nếu công ty nào không bị ảnh hưởng đáng kể bởi lãi suất thì trình bày câu bên dưới,đồng thời bỏ đoạn dưới.</t>
  </si>
  <si>
    <t>Chọn một trong 2 đoạn để trình bày</t>
  </si>
  <si>
    <t>Công ty không thực hiện phân tích độ nhạy đối với lãi suất vì rủi ro do thay đổi lãi suất tại ngày lập báo cáo tài chính là không đáng kể</t>
  </si>
  <si>
    <t>Nếu công ty nào bị ảnh hưởng bởi lãi suất thì trình bày phần dưới đây, bỏ phần trên</t>
  </si>
  <si>
    <t>Tăng/ giảm 
điểm cơ bản</t>
  </si>
  <si>
    <t>Hao mòn BĐS đầu tư</t>
  </si>
  <si>
    <t>Bất động sản đầu tư</t>
  </si>
  <si>
    <t>Đầu tư chứng khoán dài hạn</t>
  </si>
  <si>
    <t>Vốn góp liên doanh</t>
  </si>
  <si>
    <t>Đầu tư vào công ty liên kết</t>
  </si>
  <si>
    <t>Đầu tư dài hạn khác</t>
  </si>
  <si>
    <t>Dự phòng giảm giá đầu tư dài hạn</t>
  </si>
  <si>
    <t>Xây dựng cơ bản dở dang</t>
  </si>
  <si>
    <t>Chi phí trả trước dài hạn</t>
  </si>
  <si>
    <t>Tài sản thuế thu nhập hoãn lại</t>
  </si>
  <si>
    <t>Ký quỹ, ký cược dài hạn</t>
  </si>
  <si>
    <t>Vay ngắn hạn</t>
  </si>
  <si>
    <t>Vay dài hạn đến hạn trả</t>
  </si>
  <si>
    <t>Phải trả người bán ngắn hạn</t>
  </si>
  <si>
    <t>Phải trả người bán dài hạn</t>
  </si>
  <si>
    <t>Thuế</t>
  </si>
  <si>
    <t>GTGT</t>
  </si>
  <si>
    <t>TNDN</t>
  </si>
  <si>
    <t>Thuế xuất, nhập khẩu</t>
  </si>
  <si>
    <t>Thuế thu nhập doanh nghiệp</t>
  </si>
  <si>
    <t>Thuế thu nhập cá nhân</t>
  </si>
  <si>
    <t>Các loại thuế khác</t>
  </si>
  <si>
    <t>Phải trả CNV</t>
  </si>
  <si>
    <t>Chi phí trích trước</t>
  </si>
  <si>
    <t>Phải trả nội bộ</t>
  </si>
  <si>
    <t>Thanh toán theo tiến độ KHHĐ XD</t>
  </si>
  <si>
    <t>Phải trả, phải nộp khác</t>
  </si>
  <si>
    <t>Tài sản thừa chờ giải quyết</t>
  </si>
  <si>
    <t>Kinh phí công đoàn</t>
  </si>
  <si>
    <t>Bảo hiểm xã hội</t>
  </si>
  <si>
    <t>Bảo hiểm y tế</t>
  </si>
  <si>
    <t>Doanh thu chưa thực hiện</t>
  </si>
  <si>
    <t>Vay dài hạn</t>
  </si>
  <si>
    <t>Nợ dài hạn</t>
  </si>
  <si>
    <t>Trái phiếu phát hành</t>
  </si>
  <si>
    <t>Nhận ký quỹ, ký cược dài hạn</t>
  </si>
  <si>
    <t>Thuế thu nhập hoãn lại phải trả</t>
  </si>
  <si>
    <t>Dự phòng trợ cấp thôi việc</t>
  </si>
  <si>
    <t>Dự phòng phải trả</t>
  </si>
  <si>
    <t xml:space="preserve"> Quỹ khen thướng phúc lợI  </t>
  </si>
  <si>
    <t>Nguồn vốn kinh doanh</t>
  </si>
  <si>
    <t>Vốn đầu tư của chủ sở hữu</t>
  </si>
  <si>
    <t>Thặng dư vốn cổ phần</t>
  </si>
  <si>
    <t>Vốn khác</t>
  </si>
  <si>
    <t>Chênh lệch đánh giá lại tài sản</t>
  </si>
  <si>
    <t>Chênh lệch tỷ giá hối đoái</t>
  </si>
  <si>
    <t>Quỹ đầu tư phát triển</t>
  </si>
  <si>
    <t>Quỹ dự phòng tài chính</t>
  </si>
  <si>
    <t>Các quỹ khác thuộc vốn chủ sở hữu</t>
  </si>
  <si>
    <t>Cổ phiếu quỹ</t>
  </si>
  <si>
    <t>Lãi chưa phân phốI</t>
  </si>
  <si>
    <t>Lợi nhuận chưa phân phối năm trước</t>
  </si>
  <si>
    <t>Lợi nhuận chưa phân phối năm nay</t>
  </si>
  <si>
    <t>Nguồn vốn đầu tư XDCB</t>
  </si>
  <si>
    <t>Nguồn kinh phí sự nghiệp</t>
  </si>
  <si>
    <t>Nguồn kinh phí đã hình thành TSCĐ</t>
  </si>
  <si>
    <t>Doanh thu bán hàng</t>
  </si>
  <si>
    <t>Doanh thu bán hàng nộI bộ</t>
  </si>
  <si>
    <t>Doanh thu hoat động tài chính</t>
  </si>
  <si>
    <t>Chiết khấu bán hàng</t>
  </si>
  <si>
    <t>Hàng bán bị trả lạI</t>
  </si>
  <si>
    <t>Giảm giá hàng bán</t>
  </si>
  <si>
    <t>Mua hàng</t>
  </si>
  <si>
    <t>Chi phí nguyên vật liệu trực tiếp</t>
  </si>
  <si>
    <t>Chi phí nhân công trực tiếp</t>
  </si>
  <si>
    <t>Chi phí sử dụng máy thi công</t>
  </si>
  <si>
    <t>Chi phí SX chung</t>
  </si>
  <si>
    <t>Giá thành sản xuất</t>
  </si>
  <si>
    <t>Giá vốn hàng bán</t>
  </si>
  <si>
    <t>Chi phí tài chính</t>
  </si>
  <si>
    <t>Chi phí bán hàng</t>
  </si>
  <si>
    <t>Chi phí QLDN</t>
  </si>
  <si>
    <t>Thu nhập khác</t>
  </si>
  <si>
    <t>Chi phí khác</t>
  </si>
  <si>
    <t>Chi phí thuế TNDN</t>
  </si>
  <si>
    <t>Xác định kết quả</t>
  </si>
  <si>
    <t>CỘNG</t>
  </si>
  <si>
    <t xml:space="preserve">  CÂN ĐỐI PHÁT SINH SAU ĐIỀU CHỈNH  </t>
  </si>
  <si>
    <t xml:space="preserve"> DƯ CUỐI KỲ - ĐƠN VỊ </t>
  </si>
  <si>
    <t>Clệch</t>
  </si>
  <si>
    <t xml:space="preserve">  Phải thu khách hàng  </t>
  </si>
  <si>
    <t xml:space="preserve">  Phải thu dài hạn khách hàng  </t>
  </si>
  <si>
    <t xml:space="preserve">  Đầu tư vào công ty con  </t>
  </si>
  <si>
    <t xml:space="preserve">  Phải trả người bán  </t>
  </si>
  <si>
    <t xml:space="preserve">  PhảI trả nộI bộ  </t>
  </si>
  <si>
    <t xml:space="preserve"> Mẫu số B 01 - DN </t>
  </si>
  <si>
    <t>Đơn vị tính: Đồng Việt Nam</t>
  </si>
  <si>
    <t>TÀI SẢN</t>
  </si>
  <si>
    <t>Mã số</t>
  </si>
  <si>
    <t>Thuyết minh</t>
  </si>
  <si>
    <t xml:space="preserve"> A. </t>
  </si>
  <si>
    <t xml:space="preserve"> TÀI SẢN NGẮN HẠN </t>
  </si>
  <si>
    <t>(100 = 110+120+130+140+150)</t>
  </si>
  <si>
    <t>I.</t>
  </si>
  <si>
    <t xml:space="preserve"> Tiền và các khoản tương đương tiền </t>
  </si>
  <si>
    <t>V.01</t>
  </si>
  <si>
    <t xml:space="preserve"> 1. </t>
  </si>
  <si>
    <t xml:space="preserve"> Tiền </t>
  </si>
  <si>
    <t xml:space="preserve"> 2. </t>
  </si>
  <si>
    <t xml:space="preserve"> Các khoản tương đương tiền </t>
  </si>
  <si>
    <t>II.</t>
  </si>
  <si>
    <t xml:space="preserve"> Các khoản đầu tư tài chính ngắn hạn </t>
  </si>
  <si>
    <t>V.02</t>
  </si>
  <si>
    <t xml:space="preserve"> Đầu tư ngắn hạn </t>
  </si>
  <si>
    <t>III.</t>
  </si>
  <si>
    <t xml:space="preserve"> Các khoản phải thu ngắn hạn </t>
  </si>
  <si>
    <t xml:space="preserve"> Phải thu của khách hàng  </t>
  </si>
  <si>
    <t>V.03</t>
  </si>
  <si>
    <t xml:space="preserve"> Trả trước cho người bán </t>
  </si>
  <si>
    <t>V.04</t>
  </si>
  <si>
    <t xml:space="preserve"> 3. </t>
  </si>
  <si>
    <t xml:space="preserve"> Phải thu nội bộ ngắn hạn </t>
  </si>
  <si>
    <t xml:space="preserve"> 4. </t>
  </si>
  <si>
    <t xml:space="preserve"> Phải thu theo tiến độ hợp đồng xây dựng </t>
  </si>
  <si>
    <t xml:space="preserve"> 5. </t>
  </si>
  <si>
    <t xml:space="preserve"> Các khoản phải thu khác  </t>
  </si>
  <si>
    <t>V.05</t>
  </si>
  <si>
    <t xml:space="preserve"> 6. </t>
  </si>
  <si>
    <t xml:space="preserve"> Dự phòng phải thu ngắn hạn khó đòi  </t>
  </si>
  <si>
    <t>V.06</t>
  </si>
  <si>
    <t>IV.</t>
  </si>
  <si>
    <t xml:space="preserve"> Hàng tồn kho   </t>
  </si>
  <si>
    <t>V.07</t>
  </si>
  <si>
    <t xml:space="preserve"> Hàng tồn kho </t>
  </si>
  <si>
    <t xml:space="preserve"> Dự phòng giảm giá hàng tồn kho </t>
  </si>
  <si>
    <t>V.</t>
  </si>
  <si>
    <t xml:space="preserve"> Tài sản ngắn hạn khác   </t>
  </si>
  <si>
    <t xml:space="preserve"> Chi phí trả trước ngắn hạn </t>
  </si>
  <si>
    <t>V.08</t>
  </si>
  <si>
    <t xml:space="preserve"> Thuế GTGT được khấu trừ </t>
  </si>
  <si>
    <t xml:space="preserve"> Thuế và các khoản khác phải thu Nhà nước </t>
  </si>
  <si>
    <t>V.09</t>
  </si>
  <si>
    <t xml:space="preserve"> Giao dịch mua bán lại trái phiếu chính phủ </t>
  </si>
  <si>
    <t xml:space="preserve"> Tài sản ngắn hạn khác </t>
  </si>
  <si>
    <t>V.10</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</si>
  <si>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</si>
  <si>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</si>
  <si>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</si>
  <si>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</si>
  <si>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</si>
  <si>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</si>
  <si>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</si>
  <si>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</si>
  <si>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V.11</t>
  </si>
  <si>
    <t xml:space="preserve"> Phải thu dài hạn khác </t>
  </si>
  <si>
    <t>V.12</t>
  </si>
  <si>
    <t xml:space="preserve"> Dự phòng phải thu dài hạn khó đòi </t>
  </si>
  <si>
    <t xml:space="preserve"> II. </t>
  </si>
  <si>
    <t xml:space="preserve"> Tài sản cố định  </t>
  </si>
  <si>
    <t xml:space="preserve"> Tài sản cố định hữu hình </t>
  </si>
  <si>
    <t>V.13</t>
  </si>
  <si>
    <t xml:space="preserve">  - Nguyên giá </t>
  </si>
  <si>
    <t xml:space="preserve">  - Giá trị hao mòn luỹ kế  </t>
  </si>
  <si>
    <t xml:space="preserve"> Tài sản cố định thuê tài chính </t>
  </si>
  <si>
    <t>V.14</t>
  </si>
  <si>
    <t xml:space="preserve"> Tài sản cố định vô hình </t>
  </si>
  <si>
    <t>V.15</t>
  </si>
  <si>
    <t xml:space="preserve">  Chi phí xây dựng cơ bản dở dang </t>
  </si>
  <si>
    <t>V.16</t>
  </si>
  <si>
    <t xml:space="preserve"> III. </t>
  </si>
  <si>
    <t xml:space="preserve"> Bất động sản đầu tư </t>
  </si>
  <si>
    <t>V.17</t>
  </si>
  <si>
    <t xml:space="preserve"> IV. </t>
  </si>
  <si>
    <t xml:space="preserve"> Các khoản đầu tư tài chính dài hạn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</si>
  <si>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</si>
  <si>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</si>
  <si>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</si>
  <si>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</si>
  <si>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</si>
  <si>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</si>
  <si>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</si>
  <si>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</si>
  <si>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</si>
  <si>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NGUỒN VỐN</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</si>
  <si>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</si>
  <si>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</si>
  <si>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</si>
  <si>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</si>
  <si>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</si>
  <si>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</si>
  <si>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</si>
  <si>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</si>
  <si>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</si>
  <si>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</si>
  <si>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</si>
  <si>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</si>
  <si>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</si>
  <si>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</si>
  <si>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</si>
  <si>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</si>
  <si>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</si>
  <si>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</si>
  <si>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TT244/2009/TT-BTC</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</si>
  <si>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</si>
  <si>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</si>
  <si>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</si>
  <si>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</si>
  <si>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</si>
  <si>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</si>
  <si>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</si>
  <si>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</si>
  <si>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</si>
  <si>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</si>
  <si>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</si>
  <si>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</si>
  <si>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</si>
  <si>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</si>
  <si>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</si>
  <si>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</si>
  <si>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</si>
  <si>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</si>
  <si>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</si>
  <si>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</si>
  <si>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</si>
  <si>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</si>
  <si>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</si>
  <si>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Lợi nhuận sau thuế chưa phân phối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</si>
  <si>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</si>
  <si>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</si>
  <si>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</si>
  <si>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</si>
  <si>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</si>
  <si>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</si>
  <si>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</si>
  <si>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</si>
  <si>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</si>
  <si>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</si>
  <si>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</si>
  <si>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</si>
  <si>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</si>
  <si>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</si>
  <si>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 xml:space="preserve"> Mẫu số B 02 - DN </t>
  </si>
  <si>
    <t>CHỈ TIÊU</t>
  </si>
  <si>
    <t xml:space="preserve">Doanh thu bán hàng và cung cấp dịch vụ                                      </t>
  </si>
  <si>
    <t>01</t>
  </si>
  <si>
    <t xml:space="preserve">Các khoản giảm trừ doanh thu                                       </t>
  </si>
  <si>
    <t>02</t>
  </si>
  <si>
    <t xml:space="preserve">Doanh thu thuần về bán hàng và cung cấp dịch vụ                                    </t>
  </si>
  <si>
    <t xml:space="preserve">Giá vốn hàng bán </t>
  </si>
  <si>
    <t>Lợi nhuận gộp về bán hàng và cung cấp dịch vụ</t>
  </si>
  <si>
    <t>(20 = 10 -11)</t>
  </si>
  <si>
    <t>Doanh thu hoạt động tài chính</t>
  </si>
  <si>
    <t>21</t>
  </si>
  <si>
    <t>7.</t>
  </si>
  <si>
    <t xml:space="preserve">Trong đó: Chi phí lãi vay                                            </t>
  </si>
  <si>
    <t>8.</t>
  </si>
  <si>
    <t>9.</t>
  </si>
  <si>
    <t>Chi phí quản lý doanh nghiệp</t>
  </si>
  <si>
    <t>10.</t>
  </si>
  <si>
    <t xml:space="preserve">Lợi nhuận từ hoạt động kinh doanh  </t>
  </si>
  <si>
    <t>(30 = 20 + 21 - 22 - 24 - 25)</t>
  </si>
  <si>
    <t>11.</t>
  </si>
  <si>
    <t>12.</t>
  </si>
  <si>
    <t>13.</t>
  </si>
  <si>
    <t>Lợi nhuận khác (40 = 31 - 32)</t>
  </si>
  <si>
    <t>14.</t>
  </si>
  <si>
    <t>Tổng lợi nhuận kế toán trước thuế</t>
  </si>
  <si>
    <t>(50 = 30 + 40)</t>
  </si>
  <si>
    <t>15.</t>
  </si>
  <si>
    <t>Chi phí thuế TNDN hiện hành</t>
  </si>
  <si>
    <t>16.</t>
  </si>
  <si>
    <t>Chi phí thuế TNDN hoãn lại</t>
  </si>
  <si>
    <t>17.</t>
  </si>
  <si>
    <t>Lợi nhuận sau thuế thu nhập doanh nghiệp</t>
  </si>
  <si>
    <t>(60 = 50 - 51 -52)</t>
  </si>
  <si>
    <t>18.</t>
  </si>
  <si>
    <t>Lãi cơ bản trên cổ phiếu</t>
  </si>
  <si>
    <r>
      <t>Kính gởi</t>
    </r>
    <r>
      <rPr>
        <b/>
        <i/>
        <sz val="12"/>
        <rFont val="Times New Roman"/>
        <family val="1"/>
      </rPr>
      <t xml:space="preserve">:        </t>
    </r>
  </si>
  <si>
    <t>Hội đồng Quản trị và Ban Tổng Giám đốc.</t>
  </si>
  <si>
    <t xml:space="preserve">              </t>
  </si>
  <si>
    <t>Cơ sở ý kiến</t>
  </si>
  <si>
    <t>Ý kiến của Kiểm toán viên</t>
  </si>
  <si>
    <t xml:space="preserve">                                                                                      </t>
  </si>
  <si>
    <t>Bộ Tài Chính Việt Nam cấp</t>
  </si>
  <si>
    <t xml:space="preserve"> Mẫu B03-DN </t>
  </si>
  <si>
    <t>(Theo phương pháp gián tiếp)</t>
  </si>
  <si>
    <t>I. LƯU CHUYỂN TIỀN TỪ HOẠT ĐỘNG KINH DOANH</t>
  </si>
  <si>
    <t>Lợi nhuận trước thuế</t>
  </si>
  <si>
    <t>Điều chỉnh cho các khoản :</t>
  </si>
  <si>
    <t>-  Khấu hao tài sản cố định</t>
  </si>
  <si>
    <t>-  các khoản dự phòng</t>
  </si>
  <si>
    <t>03</t>
  </si>
  <si>
    <t>-  Lãi, lỗ chênh lệch tỷ giá hối đoái chưa thực hiện</t>
  </si>
  <si>
    <t>-  Lãi, lỗ từ hoạt động đầu tư</t>
  </si>
  <si>
    <t>05</t>
  </si>
  <si>
    <t>-  Chi phí Lãi vay</t>
  </si>
  <si>
    <t>06</t>
  </si>
  <si>
    <t>Lợi nhuận từ hoạt động kinh doanh trước thay đổi vốn lưu động</t>
  </si>
  <si>
    <t>08</t>
  </si>
  <si>
    <t>-  Tăng (-), giảm (+) các khoản phải thu</t>
  </si>
  <si>
    <t>09</t>
  </si>
  <si>
    <t>-  Tăng (-), giảm (+) hàng tồn kho</t>
  </si>
  <si>
    <t>10</t>
  </si>
  <si>
    <t>-  Tăng (+), giảm (-) các khoản phải trả (không kể lãi vay phải trả, thuế thu nhập phải nộp)</t>
  </si>
  <si>
    <t>11</t>
  </si>
  <si>
    <t>-  Tăng (-), giảm (+) chi phí trả trước</t>
  </si>
  <si>
    <t>12</t>
  </si>
  <si>
    <t>-  Tiền Lãi vay đã trả</t>
  </si>
  <si>
    <t>13</t>
  </si>
  <si>
    <t>-  Thuế thu nhập doanh nghiệp đã nộp</t>
  </si>
  <si>
    <t>14</t>
  </si>
  <si>
    <t>-  Tiền thu khác từ hoạt động kinh doanh</t>
  </si>
  <si>
    <t>15</t>
  </si>
  <si>
    <t>-  Tiền Chi khác từ hoạt động kinh doanh</t>
  </si>
  <si>
    <t>16</t>
  </si>
  <si>
    <t>20</t>
  </si>
  <si>
    <t xml:space="preserve">II. LƯU CHUYỂN TIỀN TỪ HOẠT ĐỘNG ĐẦU TƯ </t>
  </si>
  <si>
    <t xml:space="preserve">1. </t>
  </si>
  <si>
    <t>Tiền chi để mua sắm, xây dựng TSCĐ và các TSDH khác</t>
  </si>
  <si>
    <t xml:space="preserve">2. </t>
  </si>
  <si>
    <t>Tiền thu từ thanh lý, bán TSCĐ và các TSDH khác</t>
  </si>
  <si>
    <t>Tiền chi cho vay, mua bán công cụ nợ của đơn vị khác</t>
  </si>
  <si>
    <t>23</t>
  </si>
  <si>
    <t>Tiền thu hồi cho vay, bán lại các công cụ nợ của đơn vị khác</t>
  </si>
  <si>
    <t>24</t>
  </si>
  <si>
    <t>Tiền chi góp vốn đầu tư vào đơn vị khác</t>
  </si>
  <si>
    <t>25</t>
  </si>
  <si>
    <t>Tiền thu hồi vốn đầu tư vào đơn vị khác</t>
  </si>
  <si>
    <t>26</t>
  </si>
  <si>
    <t>Tiền thu từ lãi cho vay, cổ tức lợi nhuận được chia</t>
  </si>
  <si>
    <t xml:space="preserve">Lưu chuyển tiền từ hoạt động đầu tư </t>
  </si>
  <si>
    <t>30</t>
  </si>
  <si>
    <t xml:space="preserve">III. LƯU CHUYỂN TIỀN TỪ HOẠT ĐỘNG TÀI CHÍNH </t>
  </si>
  <si>
    <t>Tiền thu từ phát hành cổ phiếu, nhận vốn góp của CSH</t>
  </si>
  <si>
    <t>31</t>
  </si>
  <si>
    <t>Tiền chi trả vốn góp cho các chủ sở hữu, mua lại cổ phiếu của doanh nghiệp đã phát hành</t>
  </si>
  <si>
    <t>32</t>
  </si>
  <si>
    <t>Tiền vay ngắn hạn, dài hạn nhận đươc</t>
  </si>
  <si>
    <t>33</t>
  </si>
  <si>
    <t>Tiền chi trả nợ gốc vay</t>
  </si>
  <si>
    <t>34</t>
  </si>
  <si>
    <t>Tiền chi trả nợ thuê tài chính</t>
  </si>
  <si>
    <t>35</t>
  </si>
  <si>
    <t>Cổ tức, lợi nhuận đã trả cho chủ sở hữu</t>
  </si>
  <si>
    <t>36</t>
  </si>
  <si>
    <t>Lưu chuyển tiền thuần từ hoạt động tài chính</t>
  </si>
  <si>
    <t>40</t>
  </si>
  <si>
    <t>Lưu chuyển tiền thuần trong kỳ (50 = 20+ 30 + 40)</t>
  </si>
  <si>
    <t>50</t>
  </si>
  <si>
    <t>Tiền và tương đương tiền đầu kỳ</t>
  </si>
  <si>
    <t>60</t>
  </si>
  <si>
    <t>Ảnh hưởng của chênh lệch tỷ giá hối đoái quy đổi ngoại tệ</t>
  </si>
  <si>
    <t>Tiền và tương đương tiền cuối kỳ (70 = 50+60+61)</t>
  </si>
  <si>
    <t>70</t>
  </si>
  <si>
    <t>(Theo phương pháp trực tiếp)</t>
  </si>
  <si>
    <t>Tiền thu bán hàng, cung cấp dịch vụ, doanh thu khác</t>
  </si>
  <si>
    <t>Tiền chi trả cho người cung cấp hàng hóa dịch vụ</t>
  </si>
  <si>
    <t>Tiền chi trả cho người lao động</t>
  </si>
  <si>
    <t>Tiền chi trả lãi vay</t>
  </si>
  <si>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cao hơn không đáng kể so với các kỳ trước.</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</si>
  <si>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</si>
  <si>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</si>
  <si>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</si>
  <si>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</si>
  <si>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</si>
  <si>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</si>
  <si>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</si>
  <si>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t>Thay đổi tỷ giá
USD</t>
  </si>
  <si>
    <t>Thay đổi tỷ giá
EUR</t>
  </si>
  <si>
    <t>So sánh tỷ giá tại ngày 24/07 với 30/06</t>
  </si>
  <si>
    <t>+ %</t>
  </si>
  <si>
    <t>24/07</t>
  </si>
  <si>
    <t>30/06</t>
  </si>
  <si>
    <t>CL</t>
  </si>
  <si>
    <t>TỶ LỆ</t>
  </si>
  <si>
    <t>- %</t>
  </si>
  <si>
    <t>USD</t>
  </si>
  <si>
    <t>EUR</t>
  </si>
  <si>
    <t>JPY</t>
  </si>
  <si>
    <t>Rủi ro về giá cổ phiếu</t>
  </si>
  <si>
    <t>Các cổ phiếu đã niêm yết và chưa niêm yết: tùy công ty có loại nào thì ghi loại đó. Nếu không có đầu tư cổ phiếu thì có thể bỏ phần trình bày rủi ro về giá cổ phiếu đi.</t>
  </si>
  <si>
    <t>Trình bày phù hợp với từng Công ty</t>
  </si>
  <si>
    <t>Giá của các cổ phiếu lấy theo giá đã lập dự phòng</t>
  </si>
  <si>
    <t>Mức tăng giảm mọi người phải dự đoán từ ngày kết thúc niên độ đến ngày phát hành BCTC (khi thời gian này thấp hơn 1 năm, nếu cao hớn năm thì tính 1 năm) (theo từng mã hoặc theo VN - index)</t>
  </si>
  <si>
    <t>Rủi ro tín dụng</t>
  </si>
  <si>
    <t>Phải thu khách hàng</t>
  </si>
  <si>
    <t>Công ty giảm thiểu rủi ro tín dụng bằng cách chỉ giao dịch với các đơn vị có khả năng tài chính tốt và nhân viên kế toán công nợ thường xuyên theo dõi nợ phải thu để đôn đốc thu hồi. Trên cơ sở này và khoản phải thu của Công ty liên quan đến nhiều khách hàng khác nhau nên rủi ro tín dụng không tập trung vào một khách hàng nhất định.</t>
  </si>
  <si>
    <t>Công ty chủ yếu duy trì số tiền gửi tại các ngân hàng lớn có uy tín ở Việt Nam. Công ty nhận thấy mức độ tập trung rủi ro tín dụng đối với tiền gửi ngân hàng là thấp.</t>
  </si>
  <si>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31 tháng 12 năm 2011</t>
  </si>
  <si>
    <t>Nếu số liệu không trọng yếu và khách hàng không theo dõi tuổi nợ thì không cần trình bày đoạn màu xanh này.</t>
  </si>
  <si>
    <t>Quá hạn nhưng không bị suy giảm</t>
  </si>
  <si>
    <t>Tổng cộng</t>
  </si>
  <si>
    <t>Không quá hạn và không bị suy giảm</t>
  </si>
  <si>
    <t>Dư</t>
  </si>
  <si>
    <t>Dưới 90 ngày</t>
  </si>
  <si>
    <t xml:space="preserve">&lt; 90 ngày     </t>
  </si>
  <si>
    <t>91-180 ngày</t>
  </si>
  <si>
    <t>&gt; 181 ngày</t>
  </si>
  <si>
    <t>Điền số ngày phù hợp từng khách hàng và phù hợp với số lập dự phòng</t>
  </si>
  <si>
    <t>31 tháng 12 năm 2012</t>
  </si>
  <si>
    <t>31 tháng 12 năm 2011</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</si>
  <si>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</si>
  <si>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</si>
  <si>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</si>
  <si>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</si>
  <si>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</si>
  <si>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Các khoản vay và nợ</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</si>
  <si>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</si>
  <si>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</si>
  <si>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</si>
  <si>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</si>
  <si>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t>Trình bày theo tình hình thực tế tại Công ty</t>
  </si>
  <si>
    <t>Nếu Công ty có nhận tài sản đảm bảo từ bên thứ ba thì trình bày chi tiết thay đạon này</t>
  </si>
  <si>
    <t>Tài sản tài chính và nợ phải trả tài chính ( Xem trang ….)</t>
  </si>
  <si>
    <t>VII. 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</si>
  <si>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</si>
  <si>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Công ty TNHH Kiểm toán và Dịch vụ Tin học Tp.HCM (AISC) được chỉ định là kiểm toán viên cho kỳ kế toán từ ngày 01/01/2013 đến ngày 30/06/2013.</t>
  </si>
  <si>
    <t>`</t>
  </si>
  <si>
    <t>Giá trị còn lại tài sản không đủ điều kiện ghi nhận TSCĐ theo thông tư 45</t>
  </si>
  <si>
    <t>Cho thời kỳ kế toán từ ngày 01/01/2012 đến ngày 30/06/2012</t>
  </si>
  <si>
    <t>Cho thời kỳ kế toán từ ngày 01/01/2013 đến ngày 30/06/2013</t>
  </si>
  <si>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thấp hơn không đáng kể so với các kỳ trước.</t>
  </si>
  <si>
    <t>BÁO CÁO KẾT QUẢ CÔNG TÁC SOÁT XÉT BÁO CÁO TÀI CHÍNH</t>
  </si>
  <si>
    <t>KIỂM TOÁN VIÊN</t>
  </si>
  <si>
    <t>Tình hình tài chính và kết quả hoạt động trong kỳ của Công ty được trình bày trong các báo cáo tài chính đính kèm.</t>
  </si>
  <si>
    <t>Thành viên Hội đồng Quản trị, Ban Kiểm soát và Ban Tổng Giám đốc trong kỳ và đến ngày lập báo cáo tài chính gồm có:</t>
  </si>
  <si>
    <t>Theo ý kiến của Hội đồng Quản trị, chúng tôi xác nhận rằng các Báo cáo tài chính bao gồm Bảng cân đối kế toán tại ngày 30 tháng 06 năm 2013, Báo cáo kết quả hoạt động kinh doanh, Báo cáo lưu chuyển tiền tệ và các Thuyết minh đính kèm được soạn thảo đã thể hiện quan điểm trung thực và hợp lý về tình hình tài chính cũng như kết quả hoạt động kinh doanh và các luồng lưu chuyển tiền tệ của Công ty cho kỳ tài chính kết thúc ngày 30 tháng 06 năm 2013.</t>
  </si>
  <si>
    <t xml:space="preserve">Hội đồng Quản trị và Ban Tổng Giám đốc chịu trách nhiệm lập các báo cáo tài chính thể hiện trung thực và hợp lý tình hình tài chính của Công ty tại ngày 30 tháng 06 năm 2013, kết quả hoạt động kinh doanh và các luồng lưu chuyển tiền tệ của kỳ tài chính kết thúc cùng ngày. Trong việc soạn lập các báo cáo tài chính này, Hội đồng Quản trị và Ban Tổng Giám đốc đã xem xét và tuân thủ các vấn đề sau đây: </t>
  </si>
  <si>
    <t>Công ty đã áp dụng Thông tư 45 và thực hiện theo hướng dẫn của Thông tư này cho kỳ kế toán hiện hành.</t>
  </si>
  <si>
    <r>
      <t>Tại ngày lập báo cáo tài chính, giá trị hợp lý của các khoản đầu tư vào cổ phiếu của Công ty là 41.985.554.663</t>
    </r>
    <r>
      <rPr>
        <sz val="11"/>
        <color indexed="10"/>
        <rFont val="Times New Roman"/>
        <family val="1"/>
      </rPr>
      <t xml:space="preserve"> </t>
    </r>
    <r>
      <rPr>
        <sz val="11"/>
        <rFont val="Times New Roman"/>
        <family val="1"/>
      </rPr>
      <t>đồng Việt Nam (ngày 31 tháng 12 năm 2012: 36.996.752.400 đồng Việt Nam). Nếu giá của các cổ phiếu này giảm 10% thì lợi nhuận trước thuế của Công ty sẽ giảm khoảng 4.198.555.466 đồng Việt Nam. Nếu giá của các cổ phiếu này tăng 10% lợi nhuận trước thuế của Công ty sẽ tăng lên khoảng 4.198.555.466 đồng Việt Nam.</t>
    </r>
  </si>
  <si>
    <t>Các giao dịch trọng yếu và số dư với các bên liên quan trong kỳ như sau:</t>
  </si>
  <si>
    <t>Ban Tổng Giám đốc</t>
  </si>
  <si>
    <t>Dự phòng giảm giá chứng khoán đầu tư ngắn hạn và dài hạn được lập khi giá trị thuần có thể thực hiện được (giá thị trường) của chứng khoán đầu tư giảm xuống thấp hơn giá gốc. Nếu không xác định được giá thị trường của chứng khoán thì không trích lập dự phóng</t>
  </si>
  <si>
    <r>
      <t xml:space="preserve">Nguyên tắc ghi nhận chi phí đi vay: </t>
    </r>
    <r>
      <rPr>
        <sz val="11"/>
        <rFont val="Times New Roman"/>
        <family val="1"/>
      </rPr>
      <t>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</si>
  <si>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các chi phí phải trả khác.</t>
    </r>
  </si>
  <si>
    <r>
      <t xml:space="preserve">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</si>
  <si>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Vốn khác: </t>
    </r>
    <r>
      <rPr>
        <sz val="11"/>
        <rFont val="Times New Roman"/>
        <family val="1"/>
      </rPr>
      <t>Phản ánh số vốn kinh doanh được hình thành do bổ sung từ kết quả hoạt động kinh doanh hoặc được tặng, biếu, tài trợ, đánh giá lại tài sản.</t>
    </r>
  </si>
  <si>
    <t>Việc phân phối lợi nhuận được căn cứ vào điều lệ Công ty và thông qua Đại hội đồng cổ đông hàng năm.</t>
  </si>
  <si>
    <t>Theo thông tư 210/2009/TT-BTC ngày 6 tháng 11 năm 2009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</si>
  <si>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tại thời điểm ghi nhận lần đầu.</t>
  </si>
  <si>
    <t>Vào ngày 31 tháng 12 năm 2012, các khoản tiền thuê phải trả trong tương lai theo hợp đồng thuê tài chính được trình bày như sau:</t>
  </si>
  <si>
    <t>Ban Tổng Giám đốc xem xét và áp dụng các chính sách quản lý cho những rủi ro nói trên như sau:</t>
  </si>
  <si>
    <t>Độ nhạy của các (khoản vay và nợ, tiền và các khoản tiền gửi ngắn hạn) của Công ty đối với sự thay đổi có thể xảy ra ở mức độ hợp lý trong lãi suất được thể hiện như sau.</t>
  </si>
  <si>
    <t>Với giả định là các biến số khác không thay đổi, các biến động trong lãi suất của các (khoản vay) với lãi suất thả nổi có ảnh hưởng đến lợi nhuận trước thuế của Công ty như sau:</t>
  </si>
  <si>
    <t>Công ty quản lý rủi ro ngoại tệ bằng cách xem xét tình hình thị trường hiện hành và dự kiến khi Công ty lập kế hoạch cho các nghiệp vụ trong tương lai bằng ngoại tệ. Công ty không sử dụng bất kỳ công cụ tài chính phái sinh để phòng ngừa rủi ro ngoại tệ của mình</t>
  </si>
  <si>
    <t>Độ nhạy của các khoản vay và nợ, tiền mặt, TGNH và các khoản tiền gửi ngắn hạn của Công ty đối với sự thay đổi có thể xảy ra ở mức độ hợp lý của ngoại tệ được thể hiện như sau.</t>
  </si>
  <si>
    <t>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USD, EUR. Rủi ro do sự thay đổi tỷ giá hối đoái với các loại ngoại tệ khác của Công ty là không đáng kể.</t>
  </si>
  <si>
    <t>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Hội đồng Quản trị của Công ty cũng xem xét và phê duyệt các quyết định đầu tư vào cổ phiếu.</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</si>
  <si>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sản xuất kinh doanh của mình (chủ yếu đối với các khoản phải thu khách hàng) và từ hoạt động tài chính của mình, bao gồm tiền gửi ngân hàng, nghiệp vụ ngoại hối và các công cụ tài chính khác.</t>
  </si>
  <si>
    <t>Công ty giảm thiểu rủi ro tín dụng bằng cách chỉ giao dịch với các đơn vị có khả năng tài chính tốt công ty thường xuyên theo dõi chặt chẽ nợ phải thu để đôn đốc thu hồi. Trên cơ sở này và khoản phải thu của Công ty liên quan đến nhiều khách hàng khác nhau nên rủi ro tín dụng không tập trung vào một khách hàng nhất định.</t>
  </si>
  <si>
    <t xml:space="preserve">Công ty đã sử dụng một phần quyền sử dụng đất, tiền gửi ngân hàng và các khoản tương đương tiền, phải thu khách hàng, hàng tồn kho, máy móc thiết bị, nhà cửa vật kiến trúc và quyền sử dụng đất làm tài sản thế chấp cho các khoản vay ngắn hạn và vay dài hạn từ các ngân hàng (Thuyết minh số .... thuyết minh vay ngắn hạn và vay dài hạn). </t>
  </si>
  <si>
    <t xml:space="preserve">Công ty không nắm giữ bất kỳ tài sản đảm bảo nào của bên thứ ba vào ngày 31 tháng 12 năm 2012 và ngày 31 tháng 12 năm 2011. </t>
  </si>
  <si>
    <t>Như đã trình bày ở thuyết minh số …, trong năm tài chính kết thúc ngày 31 tháng 12 năm 2012, Công ty tiếp tục áp dụng hướng dẫn về các nghiệp vụ bằng ngoại tệ theo VAS 10, hướng dẫn này khác biệt so với các quy định trong Thông tư 179. Ảnh hưởng như sau:</t>
  </si>
  <si>
    <r>
      <t xml:space="preserve">Thông tin về hoạt động liên tục: </t>
    </r>
    <r>
      <rPr>
        <sz val="11"/>
        <rFont val="Times New Roman"/>
        <family val="1"/>
      </rPr>
      <t>Công ty vẫn tiếp tục hoạt động trong tương lai.</t>
    </r>
  </si>
  <si>
    <t>Thiết bị quản lý</t>
  </si>
  <si>
    <t>+ Ngân hàng đầu tư và phát triển VN</t>
  </si>
  <si>
    <t xml:space="preserve">+ Ngân hàng phát triển VN </t>
  </si>
  <si>
    <t xml:space="preserve">+ Ngân hàng HSBC </t>
  </si>
  <si>
    <t>Ngân hàng HSBC gồm có các hợp đồng vay sau:</t>
  </si>
  <si>
    <t>Không</t>
  </si>
  <si>
    <t>90 ngày</t>
  </si>
  <si>
    <t>Mua cổ phiếu quỹ</t>
  </si>
  <si>
    <t>Hoàn nhập CLTG đầu kỳ</t>
  </si>
  <si>
    <t>Chia cổ tức năm 2011</t>
  </si>
  <si>
    <t>Đánh giá CLTG cuối kỳ</t>
  </si>
  <si>
    <t>Trích quỹ KT và PL</t>
  </si>
  <si>
    <t>Chia cổ tức năm 2012</t>
  </si>
  <si>
    <t>Chia cổ tức đợt 4 năm 2011</t>
  </si>
  <si>
    <t>Các cổ đông khác</t>
  </si>
  <si>
    <t>Hoàn nhập dự phòng giảm giá hàng tồn kho</t>
  </si>
  <si>
    <t>Các khoản chênh lệch kiểm kê</t>
  </si>
  <si>
    <t>Lãi do thanh lý các khoản đầu tư ngắn hạn, dài hạn</t>
  </si>
  <si>
    <t>Hoàn nhập dự phòng các khoản đầu tư tài chính</t>
  </si>
  <si>
    <t>Thu bán phế liệu</t>
  </si>
  <si>
    <t>Thu nhập cho thuê mặt bằng</t>
  </si>
  <si>
    <t>Chi phí khấu hao TSCD cho thuê</t>
  </si>
  <si>
    <t>Tiền thuê đất của nhà hàng thủy sản</t>
  </si>
  <si>
    <t>Xử lý nợ khó đòi</t>
  </si>
  <si>
    <t>Chi phí tiền phạt vi phạm</t>
  </si>
  <si>
    <t xml:space="preserve">  +  Lương HĐQT không tham gia điều hành</t>
  </si>
  <si>
    <t xml:space="preserve">  +  Chi phí không có hóa đơn, chứng từ hợp lệ</t>
  </si>
  <si>
    <t xml:space="preserve">  +  Cổ tức, lợi nhuận được chia</t>
  </si>
  <si>
    <t>Thuế suất thuế TNDN</t>
  </si>
  <si>
    <t>VII. NHỮNG THÔNG TIN KHÁC</t>
  </si>
  <si>
    <t>Phó Tổng Giám Đốc</t>
  </si>
  <si>
    <t xml:space="preserve">Thù lao </t>
  </si>
  <si>
    <t>DP CP</t>
  </si>
  <si>
    <t>+ Khách hàng trong nước khác</t>
  </si>
  <si>
    <t>Trương Diệu Thúy</t>
  </si>
  <si>
    <t>Chi phí dự phòng</t>
  </si>
  <si>
    <t>Chi phí chuyển giao CN nuôi cá giống</t>
  </si>
  <si>
    <t xml:space="preserve"> 3 - 10 năm </t>
  </si>
  <si>
    <r>
      <t>Hình thức sở hữu vốn:</t>
    </r>
    <r>
      <rPr>
        <sz val="11"/>
        <rFont val="Times New Roman"/>
        <family val="1"/>
      </rPr>
      <t xml:space="preserve"> Cổ phần.</t>
    </r>
  </si>
  <si>
    <t>Thành viên Hội đồng Quản trị, Ban Kiểm soát và Ban Tổng Giám đốc:</t>
  </si>
  <si>
    <t>Cam kết của Hội đồng quản trị và Ban Tổng Giám đốc</t>
  </si>
  <si>
    <r>
      <t xml:space="preserve">Hình thức sở hữu vốn: </t>
    </r>
    <r>
      <rPr>
        <sz val="11"/>
        <rFont val="Times New Roman"/>
        <family val="1"/>
      </rPr>
      <t>Cổ phần.</t>
    </r>
  </si>
  <si>
    <t xml:space="preserve">Tiền chi nộp thuế thu nhập doanh nghiệp </t>
  </si>
  <si>
    <t>Tiền thu khác từ hoạt động kinh doanh</t>
  </si>
  <si>
    <t>Tiền chi khác từ hoạt động kinh doanh</t>
  </si>
  <si>
    <t>Lưu chuyển tiền thuần trong kỳ (50 = 20+30+40)</t>
  </si>
  <si>
    <t>Nguyên tắc và phương pháp ghi nhận doanh thu cung cấp dịch vụ</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</si>
  <si>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</si>
  <si>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hợp đồng xây dựng</t>
  </si>
  <si>
    <t xml:space="preserve">  Mẫu số B 09 - DN  </t>
  </si>
  <si>
    <t>ĐẶC ĐIỂM HOẠT ĐỘNG CỦA DOANH NGHIỆP</t>
  </si>
  <si>
    <t xml:space="preserve">Chi nhánh Sài Gòn: </t>
  </si>
  <si>
    <t xml:space="preserve">Lĩnh vực kinh doanh: </t>
  </si>
  <si>
    <t>Sản xuất và kinh doanh.</t>
  </si>
  <si>
    <t>Ngành nghề kinh doanh:</t>
  </si>
  <si>
    <t>Đặc điểm hoạt động của doanh nghiệp trong năm tài chính có ảnh hưởng đến báo cáo tài chính: không có.</t>
  </si>
  <si>
    <t>Lưu ý trình bày nếu có vấn đề</t>
  </si>
  <si>
    <t>Tổng số nhân viên đến cuối năm:</t>
  </si>
  <si>
    <t xml:space="preserve"> người </t>
  </si>
  <si>
    <t>Trình bày theo đoạn 74 - VAS 21 - về số lượng CNV</t>
  </si>
  <si>
    <t>Công ty có các công ty con như sau:</t>
  </si>
  <si>
    <t>Tên Công ty</t>
  </si>
  <si>
    <t>Được thành lập theo</t>
  </si>
  <si>
    <t>Vốn điều lệ</t>
  </si>
  <si>
    <t>% sở hữu</t>
  </si>
  <si>
    <t>NIÊN ĐỘ KẾ TOÁN, ĐƠN VỊ TIỀN TỆ SỬ DỤNG TRONG KẾ TOÁN</t>
  </si>
  <si>
    <t>Niên độ kế toán</t>
  </si>
  <si>
    <t>Niên độ kế toán của Công ty bắt đầu từ ngày 01 tháng 01 và kết thúc ngày 31 tháng 12 hàng năm.</t>
  </si>
  <si>
    <t>Đơn vị tiền tệ sử dụng trong kế toán</t>
  </si>
  <si>
    <t xml:space="preserve">Đồng Việt Nam (VND) được sử dụng làm đơn vị tiền tệ để ghi sổ kế toán. </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</si>
  <si>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</si>
  <si>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</si>
  <si>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</si>
  <si>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</si>
  <si>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</si>
  <si>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</si>
  <si>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</si>
  <si>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</si>
  <si>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</si>
  <si>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</si>
  <si>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CÁC CHÍNH SÁCH KẾ TOÁN ÁP DỤNG</t>
  </si>
  <si>
    <t>Nguyên tắc ghi nhận các khoản tiền và tương đương tiền.</t>
  </si>
  <si>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</si>
  <si>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</si>
  <si>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</si>
  <si>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</si>
  <si>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</si>
  <si>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t>QD15-TK 139-trang 77</t>
  </si>
  <si>
    <t>íh</t>
  </si>
  <si>
    <t xml:space="preserve">Nguyên tắc ghi nhận hàng tồn kho: </t>
  </si>
  <si>
    <t>---&gt; đoạn 04-05 VAS 02</t>
  </si>
  <si>
    <r>
      <t xml:space="preserve">Phương pháp tính giá trị hàng tồn kho: </t>
    </r>
    <r>
      <rPr>
        <sz val="11"/>
        <color indexed="12"/>
        <rFont val="Times New Roman"/>
        <family val="1"/>
      </rPr>
      <t>Theo giá bình quân gia quyền/thực tế đính danh/ FIFO/LIFO….</t>
    </r>
  </si>
  <si>
    <t>Lưu ý chỉnh cho phù hợp từng Cty, lưu ý nếu thi tính theo giá bình quân gia quyền phải ghi 1 trong 2 phương pháp tính.</t>
  </si>
  <si>
    <t>Công ty hiện hoạt động kinh doanh các sản phẩm trong lĩnh vực thủy sản, hàng hóa mua bán sắt thép, dịch vụ gia công thủy sản. Kết quả hoạt động kinh doanh của các bộ phận được quản lý nhằm phục vụ cho việc đánh giá hiệu quả kinh doanh. Thu nhập và chi phí từ hoạt động tài chính, thu nhập khác và thuế thu nhập doanh nghiệp được quản lý tập trung ở cấp độ Công ty không phân bổ cho bộ phận.</t>
  </si>
  <si>
    <t>Doanh thu thuần từ họat động kinh doanh</t>
  </si>
  <si>
    <t>Các chi phí trực tiếp</t>
  </si>
  <si>
    <t>Khấu hao và các chi phí phân bổ</t>
  </si>
  <si>
    <t>Lợi nhuận từ hoạt động kinh doanh trước thuế</t>
  </si>
  <si>
    <t>Nợ phải trả</t>
  </si>
  <si>
    <t>Kinh doanh thủy sản</t>
  </si>
  <si>
    <t>Kinh doanh sắt thép</t>
  </si>
  <si>
    <t xml:space="preserve"> Dự phòng giảm giá đầu tư ngắn hạn</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</si>
  <si>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</si>
  <si>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Thành viên HĐQT</t>
  </si>
  <si>
    <t>Báo cáo bộ phận chủ yếu: Theo lĩnh vực kinh doanh</t>
  </si>
  <si>
    <t>Do công ty chỉ tập trung hoạt động ở khu vực Bến Tre nên trình bày báo cáo bộ phận theo lĩnh vực kinh doanh, không có báo cáo bộ phận theo khu vực địa lý.</t>
  </si>
  <si>
    <t>Chi phí bảo trì phần mềm</t>
  </si>
  <si>
    <t>* Giá trị hàng tồn kho phải trích lập dự phòng  là 128.353.456.159 VNĐ.</t>
  </si>
  <si>
    <t>đảm bảo các khoản nợ phải trả: Không phát sinh.</t>
  </si>
  <si>
    <t>+ Chi phí hợp tác ngư trường</t>
  </si>
  <si>
    <t>Thuyết minh Báo cáo tài chính</t>
  </si>
  <si>
    <t xml:space="preserve">Đã trình bày </t>
  </si>
  <si>
    <t>Số điều chỉnh lại</t>
  </si>
  <si>
    <t>Số liệu so sánh trên Báo cáo kết quả hoạt động kinh doanh và Thuyết minh Báo cáo tài chính cho năm tài chính kết thúc ngày 31 tháng 12 năm 2011. Chỉ tiêu lãi cơ bản trên một cổ phiếu được điều chỉnh lại cho phù hợp với Nghị quyết Đại Hội Đồng Cổ Đông thường niên ngày 31 tháng 03 năm 2012 để so sánh với số liệu năm nay.</t>
  </si>
  <si>
    <t>Dự kiến lợi nhuận cố định chia cho hộ hợp tác nuôi thủy sản</t>
  </si>
  <si>
    <t>Lợi nhuận còn lại</t>
  </si>
  <si>
    <t>17.1</t>
  </si>
  <si>
    <t>17.2</t>
  </si>
  <si>
    <t>Cổ tức đã chi trả trong năm</t>
  </si>
  <si>
    <t>Cổ tức đã chi cho năm trước</t>
  </si>
  <si>
    <t>Cổ tức đã công bố trên một cổ phiếu phổ thông</t>
  </si>
  <si>
    <t>Chi phí đóng trần Phân xưởng đông lạnh (Phi Hải)</t>
  </si>
  <si>
    <t>(*) Chi phí hợp tác đầu tư với các ngư trường: là khoản lợi nhuận cố định chia cho hộ hợp tác nuôi thủy sản.</t>
  </si>
  <si>
    <t>d. Cổ phiếu</t>
  </si>
  <si>
    <t>5. Chi phí thuế thu nhập doanh nghiệp hiện hành</t>
  </si>
  <si>
    <t>Tổng Giám Đốc, người đại diện pháp luật</t>
  </si>
  <si>
    <t xml:space="preserve">Chi phí hợp tác với các ngư trường </t>
  </si>
  <si>
    <t>Tại ngày 30 tháng 06 năm 2013</t>
  </si>
  <si>
    <t>01/01/2013</t>
  </si>
  <si>
    <t>Số dư 01/01/2012</t>
  </si>
  <si>
    <t>Số dư 30/06/2012</t>
  </si>
  <si>
    <t>Số dư 01/01/2013</t>
  </si>
  <si>
    <t>Số dư 30/06/2013</t>
  </si>
  <si>
    <t>Hội đồng Quản trị trân trọng đệ trình báo cáo này cùng với các Báo cáo tài chính đã được kiểm toán cho kỳ kế toán từ ngày 01/01/2013 đến 30/06/2013.</t>
  </si>
  <si>
    <t>Cho đến thời điểm lập Báo cáo này, không có bất kỳ sự kiện nào phát sinh sau ngày kết thúc năm tài chính có ảnh hưởng trọng yếu đến Báo cáo tài chính cho năm tài chính kết thúc ngày 31/12/2012 của Công ty mà chưa được thuyết minh trong Báo cáo tài chính hợp nhất.</t>
  </si>
  <si>
    <t>HĐ 014/2013</t>
  </si>
  <si>
    <t>Ngày 25 tháng 4 năm 2013, Bộ Tài Chính đã ban hành Thông tư số 45/2013/TT-BTC hướng dẫn chế độ quản lý, sử dụng và trích khấu hao tài sản cố định ("Thông tư 45") có hiệu lực thi hành kể từ ngày 10 tháng 6 năm 2013 và áp dụng từ năm tài chính năm 2013. Thông tư nảy thay thế Thông tư số 203/2009/TT-BTC ngày 20/10/2009 của Bộ trưởng Bộ Tài chính hướng dẫn chế độ quản lý, sử dụng và trích khấu hao tài sản cố định.</t>
  </si>
  <si>
    <t>Giảm theo Thông tư 45</t>
  </si>
  <si>
    <t>* Các trường hợp hoặc sự kiện dẫn đến phải trích thêm dự phòng giảm giá hàng tồn kho: Không phát sinh.</t>
  </si>
  <si>
    <t>Trích quỹ từ lợi nhuận năm 2012</t>
  </si>
  <si>
    <t>Chi phí thanh lý tài sản cố định</t>
  </si>
  <si>
    <t>Số dư cuối kỳ của các khoản mục tiền tệ (tiền, tương đương tiền, các khoản phải thu) có gốc ngoại tệ phải được đánh giá lại theo tỷ giá Ngân hàng HSBC công bố tại thời điểm lập báo cáo tài chính. Tất cả các khoản chênh lệch do đánh giá lại số dư các khoản mục tiền tệ có gốc ngoại cuối năm được hạch toán vào kết quả kinh doanh trong kỳ. Tỷ giá quy đổi tại ngày 30/06/2013: 21.130 VND/USD, 27.390 VND/EUR.</t>
  </si>
  <si>
    <t>Hội đồng quản trị</t>
  </si>
  <si>
    <t>Ban Giám đốc/ Tổng GĐ</t>
  </si>
  <si>
    <t>Thù lao và thưởng</t>
  </si>
  <si>
    <t>30 tháng 06 năm 2013</t>
  </si>
  <si>
    <t>Ảnh hưởng đến việc lập và trình bày các báo cáo tài chính của Công ty nếu Công ty áp dụng VAS 10 cho thời kỳ kết thúc từ ngày 01/01/2013 đến ngày 30/06/2013 được trình bày ở phần thuyết minh số VII. 03.</t>
  </si>
  <si>
    <t>VI. 20</t>
  </si>
  <si>
    <t>VI.24</t>
  </si>
  <si>
    <t>VI.32</t>
  </si>
  <si>
    <t>+ Giá trị còn lại trước khi thay đổi theo Thông tư 45: 21.817.007.829 VND.</t>
  </si>
  <si>
    <t>+ Giá trị còn lại sau khi thay đổi theo Thông tư 45: 21.817.007.829 VND.</t>
  </si>
  <si>
    <t xml:space="preserve">* Giá trị còn lại của TSCĐHH đã dùng để thế chấp, cầm cố đảm bảo các khoản vay: </t>
  </si>
  <si>
    <t>+ Nguyên giá tài sản cố định hữu hình trước khi thay đổi theo Thông tư 45: 19.391.318.142 VND.</t>
  </si>
  <si>
    <t>+ Nguyên giá tài sản cố định hữu hình sau khi thay đổi theo Thông tư 45: 18.582.535.802 VND.</t>
  </si>
  <si>
    <t>Các phân tích độ nhạy như được trình bày dưới đây liên quan đến tình hình tài chính của Công ty tại ngày 30 tháng 06 năm 2013 và ngày 30 tháng 06 năm 2012</t>
  </si>
  <si>
    <t>Khi tính toán các phân tích độ nhạy, Ban Tổng Giám đốc giả định rằng độ nhạy của các công cụ nợ sẵn sàng để bán trên bảng cân đối kế toán và các khoản mục có liên quan trong báo cáo kết quả hoạt động kinh doanh bị ảnh hưởng bởi các thay đổi trong giả định về rủi ro thị trường tương ứng. Phép phân tích này được dựa trên các tài sản và nợ phải trả tài chính mà Công ty nắm giữ tại ngày 30 tháng 06 năm 2013 và ngày 30 tháng 06 năm 2012.</t>
  </si>
  <si>
    <t>Người lập biểu</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</si>
  <si>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</si>
  <si>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</si>
  <si>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</si>
  <si>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</si>
  <si>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</si>
  <si>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 hoặc giá trị quyền sử dụng đất nhận góp vốn liên doanh.</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</si>
  <si>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</si>
  <si>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</si>
  <si>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</si>
  <si>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</si>
  <si>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</si>
  <si>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 xml:space="preserve">  Năm tài chính kết thúc ngày 31 tháng 12 năm 2012</t>
  </si>
  <si>
    <t>---&gt; Nếu Cty áp dụng theo VAS 10 thì trình bày theo đoạn này.</t>
  </si>
  <si>
    <t>Công ty thực hiện quy định về ghi nhận, đánh giá, xử lý các khoản chênh lệch tỷ giá hối đoái trong doanh nghiệp cho năm hiện hành theo Chuẩn mực kế toán Việt Nam số 10 "Ảnh hưởng của việc thay đổi tỷ giá hối đoái" ("VAS10"), và đã áp dụng nhất quán trong các năm tài chính trước. Đồng thời trong năm Công ty cũng áp dụng Thông tư 180 thay thế cho thông tư 82 về trích lập, quản lý, sử dụng và hạch toán Quỹ trợ cấp mất việc làm.</t>
  </si>
  <si>
    <t>Trong khoản phải thu khác đến ngày 31/12/2012 có khoản phải thu trị giá …………. được dùng làm tài sản thế chấp vay ngân hàng.</t>
  </si>
  <si>
    <t>Công ty đã áp dụng Thông tư 179, Thông tư 180 và thực hiện theo hướng dẫn của các Thông tư này cho năm hiện hành.</t>
  </si>
  <si>
    <t>---&gt; 02 - TT 21/2006/TT-BTC</t>
  </si>
  <si>
    <t>Nguyên tắc và phương pháp ghi nhận chi phí phải trả:</t>
  </si>
  <si>
    <t>Nguyên tắc và phương pháp ghi nhận các khoản dự phòng phải trả:</t>
  </si>
  <si>
    <t>---&gt; đoạn 11 - VAS 18</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</si>
  <si>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</si>
  <si>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</si>
  <si>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</si>
  <si>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</si>
  <si>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</si>
  <si>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 Đối với công ty Cổ phần: CHỌN TỦY THEO LOẠI HÌNH MÌNH KIỂM TOÁN</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</si>
  <si>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</si>
  <si>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 Đối với công ty nhà nước nguồn vốn kinh doanh gồm: CHỌN TỦY THEO LOẠI HÌNH MÌNH KIỂM TOÁN</t>
  </si>
  <si>
    <t>Nguyên tắc ghi nhận thặng dư vốn cổ phần và vốn khác.</t>
  </si>
  <si>
    <t>Tuøy tình hình coâng ty maø trình baøy</t>
  </si>
  <si>
    <t>Tùy tình hình công ty mà trình bày</t>
  </si>
  <si>
    <t>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</si>
  <si>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</si>
  <si>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</si>
  <si>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 của hoạt động đầu tư XDCB (giai đoạn trước hoạt động chưa hoàn thành đầu tư).</t>
  </si>
  <si>
    <t>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</si>
  <si>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</si>
  <si>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</si>
  <si>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Nguyên tắc ghi nhận Cổ phiếu quỹ</t>
  </si>
  <si>
    <t>Các công cụ vốn chủ sở hữu được Công ty mua lại (cổ phiếu quỹ) được ghi nhận theo nguyên giá và trừ vào vốn chủ sở hữu. Công ty không ghi nhận các khoản lãi/(lỗ) khi mua, bán, phát hành hoặc hủy các công cụ vốn chủ sở hữu của mình.</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</si>
  <si>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</si>
  <si>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</si>
  <si>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</si>
  <si>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</si>
  <si>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</si>
  <si>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</si>
  <si>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Nguyên tắc và phương pháp ghi nhận doanh thu hoạt động tài chính</t>
  </si>
  <si>
    <t>Doanh thu phát sinh từ tiền lãi, tiền bản quyền,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</si>
  <si>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</si>
  <si>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</si>
  <si>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</si>
  <si>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</si>
  <si>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</si>
  <si>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</si>
  <si>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</si>
  <si>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</si>
  <si>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</si>
  <si>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</si>
  <si>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t>---&gt; đoạn 22 - VAS 15</t>
  </si>
  <si>
    <t>Hội đồng Quản trị</t>
  </si>
  <si>
    <t>Tài sản cố định là nhà cửa, vật kiến trúc gắn liền với quyền sử dụng đất thì giá trị quyền sử dụng đất được xác định riêng biệt và ghi nhận là tài sản cố định vô hình.</t>
  </si>
  <si>
    <t>Tài sản cố định được khấu hao theo phương pháp đường thẳng dựa trên thời gian sử dụng ước tính của tài sản. Thời gian hữu dụng ước tính là thời gian mà tài sản phát huy được tác dụng cho sản xuất kinh doanh.</t>
  </si>
  <si>
    <t>Các tài sản tài chính và nợ phải trả tài chính được bù trừ và giá trị thuần sẽ được trình bày trên các báo cáo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</si>
  <si>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Công ty đã xác định được các rủi ro sau liên quan đến danh mục đầu tư bất động sản: (i) việc chi phí các dự án phát triển có thể tăng nếu có sự chậm trễ trong quán trình lập kế hoạch. Công ty thuê các chuyên gia cố vấn chuyên về các yêu cầu lập kế hoạch cụ thể trong phạm vi đề án nhằm giảm các rủi ro có thể phát sinh trong quá trình lập kế hoạch; (ii) rủi ro giá trị hợp lý của danh mục đầu tư bất động sản do các yếu tố cơ bản của thị trường và người mua.</t>
  </si>
  <si>
    <t>Rủi ro về bất động sản</t>
  </si>
  <si>
    <t>Ghi nhận ban đầu:</t>
  </si>
  <si>
    <t>Ví dụ: Trong tháng 12 năm 2009, Công ty phát hành trái phiếu chuyển đổi trị giá 100 tỷ với thời hạn 5 năm và trong tháng 7 năm 2011 Công ty đã ký hợp đồng tín dụng cho một khoản vay có thể chuyển đổi trị giá 40 tỷ với thời hạn 11 tháng. Ban Tổng Giám đốc đã đánh giá rằng không có yếu tố công cụ vốn trong trái phiếu và khoản vay nêu trên (do không thể xác định được chắc chắn số lượng cổ phiếu phổ thông có thể được chuyển đổi) và đã ghi nhận toàn bộ khoản vay và trái phiếu này là nợ phải trả tài chính.</t>
  </si>
  <si>
    <t>ghi nhận các trường hợp đặc biệt và trọng yếu.</t>
  </si>
  <si>
    <t>- Chọn lựa các chính sách kế toán thích hợp và áp dụng một cách nhất quán;</t>
  </si>
  <si>
    <t>- Thực hiện các xét đoán và ước tính một cách hợp lý và thận trọng;</t>
  </si>
  <si>
    <t>- Báo cáo tài chính được lập trên cơ sở hoạt động liên tục, trừ trường hợp không thể giả định rằng Công ty sẽ tiếp tục hoạt động liên tục.</t>
  </si>
  <si>
    <t>Báo cáo tài chính của Công ty được lập phù hợp với chuẩn mực và hệ thống kế toán Việt Nam.</t>
  </si>
  <si>
    <t>Thay mặt Hội đồng Quản trị</t>
  </si>
  <si>
    <t>Chủ tịch Hội đồng Quản trị</t>
  </si>
  <si>
    <t xml:space="preserve">  BẢNG CÂN ĐỐI SỐ PHÁT SINH TRƯỚC ĐIỀU CHỈNH  </t>
  </si>
  <si>
    <t xml:space="preserve">CÔNG TY ABC  </t>
  </si>
  <si>
    <t xml:space="preserve">                         -    </t>
  </si>
  <si>
    <t xml:space="preserve">  SH  </t>
  </si>
  <si>
    <t xml:space="preserve">  TÀI KHOẢN  </t>
  </si>
  <si>
    <t xml:space="preserve">  DƯ ĐẦU KỲ  </t>
  </si>
  <si>
    <t xml:space="preserve">  PHÁT SINH  </t>
  </si>
  <si>
    <t xml:space="preserve">  DƯ CUỐI KỲ  </t>
  </si>
  <si>
    <t xml:space="preserve">  DƯ CUỐI KỲ PV  </t>
  </si>
  <si>
    <t xml:space="preserve">  Chênh lệch  </t>
  </si>
  <si>
    <t xml:space="preserve">  TK  </t>
  </si>
  <si>
    <t>Tiểu khoản</t>
  </si>
  <si>
    <t xml:space="preserve">  NỢ   </t>
  </si>
  <si>
    <t xml:space="preserve">  CÓ  </t>
  </si>
  <si>
    <t>x</t>
  </si>
  <si>
    <t xml:space="preserve">  Tiền mặt  </t>
  </si>
  <si>
    <t xml:space="preserve">  Tiền gửI ngân hàng  </t>
  </si>
  <si>
    <t xml:space="preserve">  Tiền đang chuyển  </t>
  </si>
  <si>
    <t xml:space="preserve">  Đầu tư chứng khoán ngắn hạn  </t>
  </si>
  <si>
    <t xml:space="preserve">  Đầu tư ngắn hạn khác  </t>
  </si>
  <si>
    <t xml:space="preserve">  Dự phòng giảm giá đầu tư ngắn hạn  </t>
  </si>
  <si>
    <t xml:space="preserve">  Phải thu khách hàng ngắn hạn  </t>
  </si>
  <si>
    <t xml:space="preserve">  Phải thu khách hàng dài hạn  </t>
  </si>
  <si>
    <t xml:space="preserve">  Thuế GTGT đầu vào  </t>
  </si>
  <si>
    <t xml:space="preserve">  PhảI thu nội bộ ngắn hạn  </t>
  </si>
  <si>
    <t xml:space="preserve">  PhảI thu nội bộ dài hạn  </t>
  </si>
  <si>
    <t xml:space="preserve">  Phải  thu khác  </t>
  </si>
  <si>
    <t xml:space="preserve">  Tài sản thiếu chờ xử lý  </t>
  </si>
  <si>
    <t xml:space="preserve">  PhảI thu khác   </t>
  </si>
  <si>
    <t xml:space="preserve">  Dự phòng phảI thu khó đòi  </t>
  </si>
  <si>
    <t xml:space="preserve">  Tạm ứng  </t>
  </si>
  <si>
    <t xml:space="preserve">  Chi phí trả trước  </t>
  </si>
  <si>
    <t xml:space="preserve">  Thế chấp, ký quỹ, ký cước ngắn hạn  </t>
  </si>
  <si>
    <t xml:space="preserve">  Hàng mua đang đi đường  </t>
  </si>
  <si>
    <t xml:space="preserve">  Nguyên vật liệu  </t>
  </si>
  <si>
    <t xml:space="preserve">  Công cụ dụng cụ  </t>
  </si>
  <si>
    <t xml:space="preserve">  Chi phí SXKD dở dang  </t>
  </si>
  <si>
    <t xml:space="preserve">  Thành phẩm  </t>
  </si>
  <si>
    <t xml:space="preserve">  Hàng hoá  </t>
  </si>
  <si>
    <t xml:space="preserve">  Hàng gửi đi bán  </t>
  </si>
  <si>
    <t xml:space="preserve">  Hàng hóa kho bảo thuế  </t>
  </si>
  <si>
    <t xml:space="preserve">  Dự phòng giảm giá HTK  </t>
  </si>
  <si>
    <t xml:space="preserve">  Chi sự nghiệp  </t>
  </si>
  <si>
    <t xml:space="preserve">  TSCĐ hữu hình  </t>
  </si>
  <si>
    <t xml:space="preserve">  TSCĐ thuê tài chính  </t>
  </si>
  <si>
    <t xml:space="preserve">  TSCĐ vô hình  </t>
  </si>
  <si>
    <t xml:space="preserve">  Khấu hao  </t>
  </si>
  <si>
    <t xml:space="preserve">  Hao mòn TSCĐ hữu hình  </t>
  </si>
  <si>
    <t xml:space="preserve">  Hao mòn TSCĐ thuê tài chính  </t>
  </si>
  <si>
    <t xml:space="preserve">  Hao mòn TSCĐ vô hình  </t>
  </si>
  <si>
    <t xml:space="preserve">  Hao mòn BĐS đầu tư  </t>
  </si>
  <si>
    <t xml:space="preserve">  Bất động sản đầu tư  </t>
  </si>
  <si>
    <t xml:space="preserve">  Đầu tư chứng khoán dài hạn  </t>
  </si>
  <si>
    <t xml:space="preserve">  Vốn góp liên doanh  </t>
  </si>
  <si>
    <t xml:space="preserve"> Đầu tư vào công ty liên kết </t>
  </si>
  <si>
    <t xml:space="preserve">  Đầu tư dài hạn khác  </t>
  </si>
  <si>
    <t xml:space="preserve">  Dự phòng giảm giá đầu tư dài hạn  </t>
  </si>
  <si>
    <t xml:space="preserve">  Xây dựng cơ bản dở dang  </t>
  </si>
  <si>
    <t xml:space="preserve">  Chi phí trả trước dài hạn  </t>
  </si>
  <si>
    <t xml:space="preserve">  Tài sản thuế thu nhập hoãn lại  </t>
  </si>
  <si>
    <t xml:space="preserve">  Ký quỹ, ký cược dài hạn  </t>
  </si>
  <si>
    <t xml:space="preserve">  Vay ngắn hạn  </t>
  </si>
  <si>
    <t xml:space="preserve">  Vay dài hạn đến hạn trả  </t>
  </si>
  <si>
    <t xml:space="preserve">  Phải trả người bán ngắn hạn  </t>
  </si>
  <si>
    <t xml:space="preserve">  Phải trả người bán dài hạn  </t>
  </si>
  <si>
    <t xml:space="preserve">  Thuế  </t>
  </si>
  <si>
    <t xml:space="preserve">  GTGT  </t>
  </si>
  <si>
    <t xml:space="preserve">  TNDN  </t>
  </si>
  <si>
    <t xml:space="preserve">  Thuế xuất, nhập khẩu  </t>
  </si>
  <si>
    <t xml:space="preserve">  Thuế thu nhập doanh nghiệp  </t>
  </si>
  <si>
    <t xml:space="preserve">                       -    </t>
  </si>
  <si>
    <t xml:space="preserve">  Thuế thu nhập cá nhân  </t>
  </si>
  <si>
    <t xml:space="preserve">  Các loại thuế khác  </t>
  </si>
  <si>
    <t xml:space="preserve">  PhảI trả CNV  </t>
  </si>
  <si>
    <t xml:space="preserve">  Chi phí trích trước  </t>
  </si>
  <si>
    <t xml:space="preserve">  Phải trả nội bộ  </t>
  </si>
  <si>
    <t xml:space="preserve">  Thanh toán theo tiến độ KHHĐ XD  </t>
  </si>
  <si>
    <t xml:space="preserve">  Phải trả, phải nộp khác  </t>
  </si>
  <si>
    <t xml:space="preserve">  Tài sản thừa chờ giải quyết  </t>
  </si>
  <si>
    <t xml:space="preserve">  Kinh phí công đoàn  </t>
  </si>
  <si>
    <t xml:space="preserve">  Bảo hiểm xã hội  </t>
  </si>
  <si>
    <t xml:space="preserve">  Bảo hiểm y tế  </t>
  </si>
  <si>
    <t xml:space="preserve">  Doanh thu chưa thực hiện  </t>
  </si>
  <si>
    <t xml:space="preserve">  Vay dài hạn  </t>
  </si>
  <si>
    <t xml:space="preserve">  Nợ dài hạn  </t>
  </si>
  <si>
    <t xml:space="preserve">  Trái phiếu phát hành  </t>
  </si>
  <si>
    <t xml:space="preserve">  Nhận ký quỹ, ký cược dài hạn  </t>
  </si>
  <si>
    <t xml:space="preserve">  Thuế thu nhập hoãn lại phải trả  </t>
  </si>
  <si>
    <t xml:space="preserve">  Dự phòng trợ cấp thôi việc  </t>
  </si>
  <si>
    <t xml:space="preserve">  Dự phòng phải trả  </t>
  </si>
  <si>
    <t xml:space="preserve">  Quỹ khen thướng phúc lợI  </t>
  </si>
  <si>
    <t xml:space="preserve">  Nguồn vốn kinh doanh  </t>
  </si>
  <si>
    <t xml:space="preserve">  Vốn đầu tư của chủ sở hữu  </t>
  </si>
  <si>
    <t xml:space="preserve">  Thặng dư vốn cổ phần  </t>
  </si>
  <si>
    <t xml:space="preserve">  Vốn khác  </t>
  </si>
  <si>
    <t xml:space="preserve">  Chênh lệch đánh giá lại tài sản  </t>
  </si>
  <si>
    <t xml:space="preserve">  Chênh lệch tỷ giá hối đoái  </t>
  </si>
  <si>
    <t xml:space="preserve">  Quỹ đầu tư phát triển  </t>
  </si>
  <si>
    <t xml:space="preserve">  Quỹ dự phòng tài chính  </t>
  </si>
  <si>
    <t xml:space="preserve">  Các quỹ khác thuộc vốn chủ sở hữu  </t>
  </si>
  <si>
    <t xml:space="preserve">  Cổ phiếu quỹ  </t>
  </si>
  <si>
    <t xml:space="preserve">  Lãi chưa phân phốI  </t>
  </si>
  <si>
    <t xml:space="preserve">  Lợi nhuận chưa phân phối năm trước  </t>
  </si>
  <si>
    <t xml:space="preserve">  Lợi nhuận chưa phân phối năm nay  </t>
  </si>
  <si>
    <t xml:space="preserve">  Nguồn vốn đầu tư XDCB  </t>
  </si>
  <si>
    <t xml:space="preserve">  Nguồn kinh phí sự nghiệp  </t>
  </si>
  <si>
    <t xml:space="preserve">  Nguồn kinh phí đã hình thành TSCĐ  </t>
  </si>
  <si>
    <t xml:space="preserve">  Doanh thu bán hàng  </t>
  </si>
  <si>
    <t xml:space="preserve">  Doanh thu bán hàng nộI bộ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</si>
</sst>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quot;\\-&quot;#,##0"/>
    <numFmt numFmtId="173" formatCode="mmm"/>
    <numFmt numFmtId="174" formatCode="_ \\* #,##0.00_ ;_ \\* &quot;\\\\\\\\\\\\-&quot;#,##0.00_ ;_ \\* \-??_ ;_ @_ "/>
    <numFmt numFmtId="175" formatCode="_ * #,##0.00_ ;_ * &quot;\\\\\\\\\\\\-&quot;#,##0.00_ ;_ * \-??_ ;_ @_ "/>
    <numFmt numFmtId="176" formatCode="\\#,##0;&quot;\\\\\\\\\\\\\\-&quot;#,##0"/>
    <numFmt numFmtId="177" formatCode="\\#,##0;[Red]&quot;\\\\\\\\\\\\\\-&quot;#,##0"/>
    <numFmt numFmtId="178" formatCode="_ * #,##0_ ;_ * &quot;\\\\\\\\\\\\-&quot;#,##0_ ;_ * \-_ ;_ @_ "/>
    <numFmt numFmtId="179" formatCode="\\#,##0.00;&quot;\\\\\\\\\\\\\\-&quot;#,##0.00"/>
    <numFmt numFmtId="180" formatCode="_(* #,##0.00_);_(* \(#,##0.00\);_(* \-??_);_(@_)"/>
    <numFmt numFmtId="181" formatCode="#,##0;\(#,##0\)"/>
    <numFmt numFmtId="182" formatCode="_(\$* #,##0.00_);_(\$* \(#,##0.00\);_(\$* \-??_);_(@_)"/>
    <numFmt numFmtId="183" formatCode="\$#,##0\ ;&quot;($&quot;#,##0\)"/>
    <numFmt numFmtId="184" formatCode="\t0.00%"/>
    <numFmt numFmtId="185" formatCode="_(* #,##0.000_);_(* \(#,##0.000\);_(* \-??_);_(@_)"/>
    <numFmt numFmtId="186" formatCode="_(* #,##0.0000_);_(* \(#,##0.0000\);_(* \-??_);_(@_)"/>
    <numFmt numFmtId="187" formatCode="\t#\ ??/??"/>
    <numFmt numFmtId="188" formatCode="_(* #,##0.000000_);_(* \(#,##0.000000\);_(* \-??_);_(@_)"/>
    <numFmt numFmtId="189" formatCode="_ &quot;R &quot;* #,##0_ ;_ &quot;R &quot;* \-#,##0_ ;_ &quot;R &quot;* \-_ ;_ @_ "/>
    <numFmt numFmtId="190" formatCode="_-* #,##0_-;\-* #,##0_-;_-* \-_-;_-@_-"/>
    <numFmt numFmtId="191" formatCode="_-* #,##0.00_-;\-* #,##0.00_-;_-* \-??_-;_-@_-"/>
    <numFmt numFmtId="192" formatCode="_-\$* #,##0_-;&quot;-$&quot;* #,##0_-;_-\$* \-_-;_-@_-"/>
    <numFmt numFmtId="193" formatCode="_-\$* #,##0.00_-;&quot;-$&quot;* #,##0.00_-;_-\$* \-??_-;_-@_-"/>
    <numFmt numFmtId="194" formatCode="_(&quot;Rp&quot;* #,##0_);_(&quot;Rp&quot;* \(#,##0\);_(&quot;Rp&quot;* \-_);_(@_)"/>
    <numFmt numFmtId="195" formatCode="_(&quot;Rp&quot;* #,##0.00_);_(&quot;Rp&quot;* \(#,##0.00\);_(&quot;Rp&quot;* \-??_);_(@_)"/>
    <numFmt numFmtId="196" formatCode="0%_);\(0%\)"/>
    <numFmt numFmtId="197" formatCode="_ \\* #,##0_ ;_ \\* &quot;\\\\\\\\\\\\\\-&quot;#,##0_ ;_ \\* \-_ ;_ @_ "/>
    <numFmt numFmtId="198" formatCode="\$#,##0_);&quot;($&quot;#,##0\)"/>
    <numFmt numFmtId="199" formatCode="#,##0.00&quot; F&quot;;[Red]\-#,##0.00&quot; F&quot;"/>
    <numFmt numFmtId="200" formatCode="#,##0.00&quot;    &quot;"/>
    <numFmt numFmtId="201" formatCode="\\#,##0.00;[Red]&quot;\\\\\\\\\\\\\\-&quot;#,##0.00"/>
    <numFmt numFmtId="202" formatCode="_ \\* #,##0_ ;_ \\* &quot;\\\\\\\\\\\\\-&quot;#,##0_ ;_ \\* \-_ ;_ @_ "/>
    <numFmt numFmtId="203" formatCode="_-* #,##0&quot; F&quot;_-;\-* #,##0&quot; F&quot;_-;_-* &quot;- F&quot;_-;_-@_-"/>
    <numFmt numFmtId="204" formatCode="_(* #,##0_);_(* \(#,##0\);_(* \-_);_(@_)"/>
    <numFmt numFmtId="205" formatCode="#,##0&quot; F&quot;;[Red]\-#,##0&quot; F&quot;"/>
    <numFmt numFmtId="206" formatCode="#,##0.00&quot; F&quot;;\-#,##0.00&quot; F&quot;"/>
    <numFmt numFmtId="207" formatCode="0.000"/>
    <numFmt numFmtId="208" formatCode="_(* #,##0_);_(* \(#,##0\);_(* \-??_);_(@_)"/>
    <numFmt numFmtId="209" formatCode="\\#,##0.00;[Red]&quot;\\\\\\-&quot;#,##0.00"/>
    <numFmt numFmtId="210" formatCode="\\#,##0.00;[Red]&quot;\-&quot;#,##0.00"/>
    <numFmt numFmtId="211" formatCode="\\#,##0;[Red]&quot;\-&quot;#,##0"/>
    <numFmt numFmtId="212" formatCode="\$#,##0_);[Red]&quot;($&quot;#,##0\)"/>
    <numFmt numFmtId="213" formatCode="###0"/>
    <numFmt numFmtId="214" formatCode="_(* #,##0.0_);_(* \(#,##0.0\);_(* \-??_);_(@_)"/>
    <numFmt numFmtId="215" formatCode="_(* #.##0\._);_(* \(#.##0&quot;.)&quot;;_(* \-??_);_(@_)"/>
    <numFmt numFmtId="216" formatCode="0.0"/>
    <numFmt numFmtId="217" formatCode="_-* #.##0\.000_-;\-* #.##0\.000_-;_-* \-???_-;_-@_-"/>
    <numFmt numFmtId="218" formatCode="_(* #,##0_);_(* \(#,##0\);_(* &quot;-&quot;??_);_(@_)"/>
    <numFmt numFmtId="219" formatCode="0.0%"/>
    <numFmt numFmtId="220" formatCode="#,##0.0_);\(#,##0.0\)"/>
    <numFmt numFmtId="221" formatCode="_(* #,##0.000_);_(* \(#,##0.000\);_(* &quot;-&quot;???_);_(@_)"/>
  </numFmts>
  <fonts count="131">
    <font>
      <sz val="10"/>
      <name val="MS Sans Serif"/>
      <family val="2"/>
    </font>
    <font>
      <sz val="11"/>
      <color indexed="8"/>
      <name val="Calibri"/>
      <family val="2"/>
    </font>
    <font>
      <sz val="10"/>
      <name val="Arial"/>
      <family val="2"/>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8"/>
      <name val="Times New Roman"/>
      <family val="1"/>
    </font>
    <font>
      <sz val="11"/>
      <color indexed="20"/>
      <name val="Calibri"/>
      <family val="2"/>
    </font>
    <font>
      <sz val="12"/>
      <name val="Times New Roman"/>
      <family val="1"/>
    </font>
    <font>
      <sz val="12"/>
      <name val="¹UAAA¼"/>
      <family val="3"/>
    </font>
    <font>
      <sz val="11"/>
      <name val="µ¸¿ò"/>
      <family val="0"/>
    </font>
    <font>
      <b/>
      <sz val="11"/>
      <color indexed="52"/>
      <name val="Calibri"/>
      <family val="2"/>
    </font>
    <font>
      <b/>
      <sz val="10"/>
      <name val="Arial"/>
      <family val="2"/>
    </font>
    <font>
      <b/>
      <sz val="11"/>
      <name val="Arial"/>
      <family val="2"/>
    </font>
    <font>
      <b/>
      <sz val="11"/>
      <color indexed="9"/>
      <name val="Calibri"/>
      <family val="2"/>
    </font>
    <font>
      <sz val="10"/>
      <name val="VNI-Aptima"/>
      <family val="0"/>
    </font>
    <font>
      <sz val="10"/>
      <name val="Times New Roman"/>
      <family val="1"/>
    </font>
    <font>
      <sz val="10"/>
      <name val="MS Serif"/>
      <family val="1"/>
    </font>
    <font>
      <sz val="10"/>
      <name val="Courier New"/>
      <family val="3"/>
    </font>
    <font>
      <b/>
      <sz val="10"/>
      <color indexed="14"/>
      <name val="VNI-Times"/>
      <family val="0"/>
    </font>
    <font>
      <b/>
      <sz val="10"/>
      <color indexed="12"/>
      <name val="VNI-Times"/>
      <family val="0"/>
    </font>
    <font>
      <sz val="10"/>
      <color indexed="8"/>
      <name val="Arial"/>
      <family val="2"/>
    </font>
    <font>
      <sz val="10"/>
      <color indexed="16"/>
      <name val="MS Serif"/>
      <family val="1"/>
    </font>
    <font>
      <i/>
      <sz val="11"/>
      <color indexed="23"/>
      <name val="Calibri"/>
      <family val="2"/>
    </font>
    <font>
      <sz val="11"/>
      <color indexed="17"/>
      <name val="Calibri"/>
      <family val="2"/>
    </font>
    <font>
      <sz val="8"/>
      <name val="Arial"/>
      <family val="2"/>
    </font>
    <font>
      <b/>
      <sz val="12"/>
      <name val="Arial"/>
      <family val="2"/>
    </font>
    <font>
      <b/>
      <sz val="18"/>
      <name val="Arial"/>
      <family val="2"/>
    </font>
    <font>
      <b/>
      <sz val="11"/>
      <color indexed="56"/>
      <name val="Calibri"/>
      <family val="2"/>
    </font>
    <font>
      <sz val="12"/>
      <name val="VNI-Times"/>
      <family val="0"/>
    </font>
    <font>
      <sz val="11"/>
      <color indexed="62"/>
      <name val="Calibri"/>
      <family val="2"/>
    </font>
    <font>
      <b/>
      <sz val="10"/>
      <color indexed="10"/>
      <name val="VNI-Times"/>
      <family val="0"/>
    </font>
    <font>
      <sz val="11"/>
      <color indexed="52"/>
      <name val="Calibri"/>
      <family val="2"/>
    </font>
    <font>
      <sz val="10"/>
      <name val="VNI-Times"/>
      <family val="0"/>
    </font>
    <font>
      <sz val="11"/>
      <color indexed="60"/>
      <name val="Calibri"/>
      <family val="2"/>
    </font>
    <font>
      <sz val="7"/>
      <name val="Small Fonts"/>
      <family val="2"/>
    </font>
    <font>
      <sz val="11"/>
      <name val="VNI-Times"/>
      <family val="0"/>
    </font>
    <font>
      <b/>
      <sz val="11"/>
      <color indexed="63"/>
      <name val="Calibri"/>
      <family val="2"/>
    </font>
    <font>
      <b/>
      <sz val="8"/>
      <color indexed="8"/>
      <name val="Arial"/>
      <family val="2"/>
    </font>
    <font>
      <sz val="13"/>
      <name val=".VnTime"/>
      <family val="2"/>
    </font>
    <font>
      <b/>
      <sz val="10"/>
      <color indexed="10"/>
      <name val="Arial"/>
      <family val="2"/>
    </font>
    <font>
      <b/>
      <sz val="11"/>
      <name val="Times New Roman"/>
      <family val="1"/>
    </font>
    <font>
      <b/>
      <sz val="18"/>
      <color indexed="56"/>
      <name val="Cambria"/>
      <family val="2"/>
    </font>
    <font>
      <b/>
      <sz val="12"/>
      <name val=".VnTime"/>
      <family val="2"/>
    </font>
    <font>
      <b/>
      <sz val="10"/>
      <name val=".VnTime"/>
      <family val="2"/>
    </font>
    <font>
      <sz val="10"/>
      <name val=".VnTime"/>
      <family val="2"/>
    </font>
    <font>
      <sz val="9"/>
      <name val=".VnTime"/>
      <family val="2"/>
    </font>
    <font>
      <sz val="11"/>
      <color indexed="10"/>
      <name val="Calibri"/>
      <family val="2"/>
    </font>
    <font>
      <sz val="9"/>
      <name val="Trebuchet MS"/>
      <family val="2"/>
    </font>
    <font>
      <sz val="12"/>
      <name val="뼻뮝"/>
      <family val="1"/>
    </font>
    <font>
      <sz val="10"/>
      <name val="명조"/>
      <family val="3"/>
    </font>
    <font>
      <sz val="12"/>
      <name val="Arial"/>
      <family val="2"/>
    </font>
    <font>
      <sz val="10"/>
      <name val="굴림체"/>
      <family val="3"/>
    </font>
    <font>
      <u val="single"/>
      <sz val="12"/>
      <color indexed="12"/>
      <name val="Times New Roman"/>
      <family val="1"/>
    </font>
    <font>
      <u val="single"/>
      <sz val="12"/>
      <color indexed="20"/>
      <name val="Times New Roman"/>
      <family val="1"/>
    </font>
    <font>
      <sz val="11"/>
      <name val="Times New Roman"/>
      <family val="1"/>
    </font>
    <font>
      <i/>
      <sz val="11"/>
      <color indexed="12"/>
      <name val="Times New Roman"/>
      <family val="1"/>
    </font>
    <font>
      <sz val="11"/>
      <color indexed="12"/>
      <name val="Times New Roman"/>
      <family val="1"/>
    </font>
    <font>
      <sz val="11"/>
      <color indexed="10"/>
      <name val="Times New Roman"/>
      <family val="1"/>
    </font>
    <font>
      <b/>
      <sz val="11"/>
      <color indexed="12"/>
      <name val="Times New Roman"/>
      <family val="1"/>
    </font>
    <font>
      <sz val="11"/>
      <color indexed="14"/>
      <name val="Times New Roman"/>
      <family val="1"/>
    </font>
    <font>
      <b/>
      <sz val="14"/>
      <name val="Times New Roman"/>
      <family val="1"/>
    </font>
    <font>
      <b/>
      <i/>
      <sz val="12"/>
      <name val="Times New Roman"/>
      <family val="1"/>
    </font>
    <font>
      <b/>
      <sz val="11"/>
      <color indexed="18"/>
      <name val="Times New Roman"/>
      <family val="1"/>
    </font>
    <font>
      <b/>
      <sz val="10"/>
      <name val="VNI-Times"/>
      <family val="0"/>
    </font>
    <font>
      <i/>
      <sz val="11"/>
      <color indexed="18"/>
      <name val="Times New Roman"/>
      <family val="1"/>
    </font>
    <font>
      <i/>
      <sz val="11"/>
      <name val="Times New Roman"/>
      <family val="1"/>
    </font>
    <font>
      <b/>
      <sz val="10"/>
      <name val="Times New Roman"/>
      <family val="1"/>
    </font>
    <font>
      <i/>
      <sz val="10"/>
      <name val="Times New Roman"/>
      <family val="1"/>
    </font>
    <font>
      <sz val="10"/>
      <color indexed="10"/>
      <name val="Times New Roman"/>
      <family val="1"/>
    </font>
    <font>
      <sz val="11"/>
      <name val="Arial"/>
      <family val="2"/>
    </font>
    <font>
      <b/>
      <sz val="13"/>
      <name val="Times New Roman"/>
      <family val="1"/>
    </font>
    <font>
      <sz val="13"/>
      <name val="Times New Roman"/>
      <family val="1"/>
    </font>
    <font>
      <b/>
      <sz val="12"/>
      <name val="Times New Roman"/>
      <family val="1"/>
    </font>
    <font>
      <sz val="9"/>
      <name val="Times New Roman"/>
      <family val="1"/>
    </font>
    <font>
      <sz val="11"/>
      <color indexed="8"/>
      <name val="Times New Roman"/>
      <family val="1"/>
    </font>
    <font>
      <sz val="10"/>
      <color indexed="8"/>
      <name val="Times New Roman"/>
      <family val="1"/>
    </font>
    <font>
      <b/>
      <sz val="13"/>
      <color indexed="8"/>
      <name val="Times New Roman"/>
      <family val="1"/>
    </font>
    <font>
      <b/>
      <sz val="10"/>
      <color indexed="8"/>
      <name val="Times New Roman"/>
      <family val="1"/>
    </font>
    <font>
      <b/>
      <sz val="8"/>
      <color indexed="8"/>
      <name val="Times New Roman"/>
      <family val="1"/>
    </font>
    <font>
      <b/>
      <sz val="8"/>
      <name val="Times New Roman"/>
      <family val="1"/>
    </font>
    <font>
      <sz val="9"/>
      <color indexed="8"/>
      <name val="Times New Roman"/>
      <family val="1"/>
    </font>
    <font>
      <sz val="9"/>
      <color indexed="10"/>
      <name val="Times New Roman"/>
      <family val="1"/>
    </font>
    <font>
      <b/>
      <sz val="9"/>
      <color indexed="8"/>
      <name val="Times New Roman"/>
      <family val="1"/>
    </font>
    <font>
      <b/>
      <sz val="9"/>
      <name val="Times New Roman"/>
      <family val="1"/>
    </font>
    <font>
      <sz val="8"/>
      <color indexed="8"/>
      <name val="Times New Roman"/>
      <family val="1"/>
    </font>
    <font>
      <sz val="13"/>
      <name val="VNI-Times"/>
      <family val="0"/>
    </font>
    <font>
      <sz val="8"/>
      <name val="VNI-Times"/>
      <family val="0"/>
    </font>
    <font>
      <sz val="14"/>
      <name val="Times New Roman"/>
      <family val="1"/>
    </font>
    <font>
      <b/>
      <i/>
      <sz val="10"/>
      <name val="Times New Roman"/>
      <family val="1"/>
    </font>
    <font>
      <i/>
      <sz val="10"/>
      <color indexed="8"/>
      <name val="Times New Roman"/>
      <family val="1"/>
    </font>
    <font>
      <b/>
      <i/>
      <sz val="11"/>
      <name val="Times New Roman"/>
      <family val="1"/>
    </font>
    <font>
      <b/>
      <sz val="11"/>
      <color indexed="10"/>
      <name val="Times New Roman"/>
      <family val="1"/>
    </font>
    <font>
      <b/>
      <sz val="11"/>
      <color indexed="8"/>
      <name val="Times New Roman"/>
      <family val="1"/>
    </font>
    <font>
      <sz val="11"/>
      <color indexed="18"/>
      <name val="Times New Roman"/>
      <family val="1"/>
    </font>
    <font>
      <b/>
      <sz val="9"/>
      <color indexed="12"/>
      <name val="Times New Roman"/>
      <family val="1"/>
    </font>
    <font>
      <b/>
      <i/>
      <u val="single"/>
      <sz val="12"/>
      <name val="Times New Roman"/>
      <family val="1"/>
    </font>
    <font>
      <b/>
      <u val="single"/>
      <sz val="12"/>
      <name val="Times New Roman"/>
      <family val="1"/>
    </font>
    <font>
      <b/>
      <sz val="11"/>
      <color indexed="53"/>
      <name val="Times New Roman"/>
      <family val="1"/>
    </font>
    <font>
      <sz val="11"/>
      <color indexed="53"/>
      <name val="Times New Roman"/>
      <family val="1"/>
    </font>
    <font>
      <sz val="9"/>
      <color indexed="12"/>
      <name val="Times New Roman"/>
      <family val="1"/>
    </font>
    <font>
      <b/>
      <sz val="11"/>
      <color indexed="51"/>
      <name val="Times New Roman"/>
      <family val="1"/>
    </font>
    <font>
      <sz val="11"/>
      <color indexed="51"/>
      <name val="Times New Roman"/>
      <family val="1"/>
    </font>
    <font>
      <b/>
      <sz val="11"/>
      <color indexed="16"/>
      <name val="Times New Roman"/>
      <family val="1"/>
    </font>
    <font>
      <sz val="11"/>
      <color indexed="16"/>
      <name val="Times New Roman"/>
      <family val="1"/>
    </font>
    <font>
      <b/>
      <sz val="11"/>
      <color indexed="11"/>
      <name val="Times New Roman"/>
      <family val="1"/>
    </font>
    <font>
      <sz val="11"/>
      <color indexed="11"/>
      <name val="Times New Roman"/>
      <family val="1"/>
    </font>
    <font>
      <b/>
      <u val="single"/>
      <sz val="11"/>
      <name val="Times New Roman"/>
      <family val="1"/>
    </font>
    <font>
      <sz val="11"/>
      <color indexed="44"/>
      <name val="Times New Roman"/>
      <family val="1"/>
    </font>
    <font>
      <sz val="11"/>
      <color indexed="62"/>
      <name val="Times New Roman"/>
      <family val="1"/>
    </font>
    <font>
      <b/>
      <i/>
      <sz val="11"/>
      <color indexed="12"/>
      <name val="Times New Roman"/>
      <family val="1"/>
    </font>
    <font>
      <sz val="11"/>
      <name val="MS Sans Serif"/>
      <family val="2"/>
    </font>
    <font>
      <sz val="11"/>
      <color indexed="30"/>
      <name val="Times New Roman"/>
      <family val="1"/>
    </font>
    <font>
      <i/>
      <sz val="11"/>
      <color indexed="62"/>
      <name val="Times New Roman"/>
      <family val="1"/>
    </font>
    <font>
      <b/>
      <sz val="11"/>
      <name val="MS Sans Serif"/>
      <family val="2"/>
    </font>
    <font>
      <sz val="11"/>
      <color indexed="12"/>
      <name val="MS Sans Serif"/>
      <family val="2"/>
    </font>
    <font>
      <b/>
      <sz val="10"/>
      <color indexed="18"/>
      <name val="Times New Roman"/>
      <family val="1"/>
    </font>
    <font>
      <sz val="10"/>
      <color indexed="9"/>
      <name val="Times New Roman"/>
      <family val="1"/>
    </font>
    <font>
      <sz val="8"/>
      <name val="MS Sans Serif"/>
      <family val="2"/>
    </font>
    <font>
      <b/>
      <sz val="10"/>
      <name val="MS Sans Serif"/>
      <family val="2"/>
    </font>
    <font>
      <b/>
      <sz val="8"/>
      <name val="Tahoma"/>
      <family val="2"/>
    </font>
    <font>
      <sz val="8"/>
      <name val="Tahoma"/>
      <family val="2"/>
    </font>
    <font>
      <i/>
      <sz val="11"/>
      <color indexed="8"/>
      <name val="Times New Roman"/>
      <family val="1"/>
    </font>
    <font>
      <sz val="10"/>
      <color indexed="8"/>
      <name val="MS Sans Serif"/>
      <family val="2"/>
    </font>
    <font>
      <b/>
      <sz val="11"/>
      <color indexed="62"/>
      <name val="Times New Roman"/>
      <family val="1"/>
    </font>
    <font>
      <sz val="10"/>
      <color indexed="62"/>
      <name val="Times New Roman"/>
      <family val="1"/>
    </font>
    <font>
      <i/>
      <sz val="10"/>
      <color indexed="62"/>
      <name val="Times New Roman"/>
      <family val="1"/>
    </font>
    <font>
      <b/>
      <sz val="8"/>
      <name val="MS Sans Serif"/>
      <family val="2"/>
    </font>
  </fonts>
  <fills count="3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indexed="8"/>
      </top>
      <bottom style="medium">
        <color indexed="8"/>
      </bottom>
    </border>
    <border>
      <left/>
      <right/>
      <top style="thin">
        <color indexed="8"/>
      </top>
      <bottom style="thin">
        <color indexed="8"/>
      </bottom>
    </border>
    <border>
      <left/>
      <right/>
      <top/>
      <bottom style="medium">
        <color indexed="8"/>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top style="thin">
        <color indexed="8"/>
      </top>
      <bottom style="thin">
        <color indexed="8"/>
      </bottom>
    </border>
    <border>
      <left/>
      <right/>
      <top style="double">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top/>
      <bottom style="hair">
        <color indexed="8"/>
      </bottom>
    </border>
    <border>
      <left/>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medium">
        <color indexed="8"/>
      </right>
      <top/>
      <bottom/>
    </border>
    <border>
      <left style="medium">
        <color indexed="8"/>
      </left>
      <right style="thin">
        <color indexed="8"/>
      </right>
      <top/>
      <bottom style="hair">
        <color indexed="8"/>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right style="thin">
        <color indexed="8"/>
      </right>
      <top/>
      <bottom/>
    </border>
    <border>
      <left style="medium">
        <color indexed="8"/>
      </left>
      <right style="thin">
        <color indexed="8"/>
      </right>
      <top style="hair">
        <color indexed="8"/>
      </top>
      <bottom style="hair">
        <color indexed="8"/>
      </bottom>
    </border>
    <border>
      <left style="medium">
        <color indexed="8"/>
      </left>
      <right style="thin">
        <color indexed="8"/>
      </right>
      <top style="hair">
        <color indexed="8"/>
      </top>
      <bottom/>
    </border>
    <border>
      <left style="thin">
        <color indexed="8"/>
      </left>
      <right style="thin">
        <color indexed="8"/>
      </right>
      <top style="hair">
        <color indexed="8"/>
      </top>
      <bottom/>
    </border>
    <border>
      <left style="thin">
        <color indexed="8"/>
      </left>
      <right style="medium">
        <color indexed="8"/>
      </right>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border>
    <border>
      <left/>
      <right style="thin">
        <color indexed="8"/>
      </right>
      <top style="medium">
        <color indexed="8"/>
      </top>
      <bottom/>
    </border>
    <border>
      <left style="thin">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bottom style="double">
        <color indexed="8"/>
      </bottom>
    </border>
    <border>
      <left style="thin">
        <color indexed="8"/>
      </left>
      <right style="medium">
        <color indexed="8"/>
      </right>
      <top/>
      <bottom style="hair">
        <color indexed="8"/>
      </bottom>
    </border>
    <border>
      <left style="thin">
        <color indexed="8"/>
      </left>
      <right style="medium">
        <color indexed="8"/>
      </right>
      <top style="hair">
        <color indexed="8"/>
      </top>
      <bottom/>
    </border>
    <border>
      <left style="thin">
        <color indexed="8"/>
      </left>
      <right style="medium">
        <color indexed="8"/>
      </right>
      <top style="medium">
        <color indexed="8"/>
      </top>
      <bottom style="medium">
        <color indexed="8"/>
      </bottom>
    </border>
    <border>
      <left/>
      <right style="thin">
        <color indexed="8"/>
      </right>
      <top style="hair">
        <color indexed="8"/>
      </top>
      <bottom/>
    </border>
    <border>
      <left/>
      <right/>
      <top/>
      <bottom style="double">
        <color indexed="8"/>
      </bottom>
    </border>
    <border>
      <left/>
      <right/>
      <top style="thin">
        <color indexed="8"/>
      </top>
      <bottom style="double">
        <color indexed="8"/>
      </bottom>
    </border>
    <border>
      <left/>
      <right/>
      <top style="hair">
        <color indexed="8"/>
      </top>
      <bottom style="thin">
        <color indexed="8"/>
      </bottom>
    </border>
    <border>
      <left/>
      <right/>
      <top style="thin">
        <color indexed="8"/>
      </top>
      <bottom/>
    </border>
    <border>
      <left/>
      <right/>
      <top/>
      <bottom style="thin"/>
    </border>
    <border>
      <left/>
      <right/>
      <top/>
      <bottom style="double"/>
    </border>
    <border>
      <left>
        <color indexed="63"/>
      </left>
      <right>
        <color indexed="63"/>
      </right>
      <top style="thin"/>
      <bottom style="double"/>
    </border>
    <border>
      <left/>
      <right/>
      <top style="thin"/>
      <bottom style="thin"/>
    </border>
    <border>
      <left/>
      <right/>
      <top/>
      <bottom style="hair"/>
    </border>
    <border>
      <left>
        <color indexed="63"/>
      </left>
      <right>
        <color indexed="63"/>
      </right>
      <top style="hair"/>
      <bottom>
        <color indexed="63"/>
      </bottom>
    </border>
    <border>
      <left>
        <color indexed="63"/>
      </left>
      <right>
        <color indexed="63"/>
      </right>
      <top style="hair"/>
      <bottom style="hair"/>
    </border>
    <border>
      <left style="thin">
        <color indexed="8"/>
      </left>
      <right style="medium">
        <color indexed="8"/>
      </right>
      <top style="medium">
        <color indexed="8"/>
      </top>
      <bottom style="thin">
        <color indexed="8"/>
      </bottom>
    </border>
    <border>
      <left/>
      <right/>
      <top style="medium">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s>
  <cellStyleXfs count="2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pplyFill="0" applyBorder="0" applyAlignment="0" applyProtection="0"/>
    <xf numFmtId="172"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10" fontId="0" fillId="0" borderId="0" applyFill="0" applyBorder="0" applyAlignment="0" applyProtection="0"/>
    <xf numFmtId="0" fontId="3" fillId="0" borderId="0">
      <alignment/>
      <protection/>
    </xf>
    <xf numFmtId="0" fontId="2" fillId="0" borderId="0">
      <alignment/>
      <protection/>
    </xf>
    <xf numFmtId="0" fontId="0" fillId="0" borderId="0">
      <alignment/>
      <protection/>
    </xf>
    <xf numFmtId="0" fontId="2" fillId="0"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5" fillId="2" borderId="0">
      <alignment/>
      <protection/>
    </xf>
    <xf numFmtId="0" fontId="5" fillId="2" borderId="0">
      <alignment/>
      <protection/>
    </xf>
    <xf numFmtId="0" fontId="5" fillId="2" borderId="0">
      <alignment/>
      <protection/>
    </xf>
    <xf numFmtId="0" fontId="5" fillId="2"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6" fillId="2" borderId="0">
      <alignment/>
      <protection/>
    </xf>
    <xf numFmtId="0" fontId="6" fillId="2" borderId="0">
      <alignment/>
      <protection/>
    </xf>
    <xf numFmtId="0" fontId="6" fillId="2" borderId="0">
      <alignment/>
      <protection/>
    </xf>
    <xf numFmtId="0" fontId="6" fillId="2" borderId="0">
      <alignment/>
      <protection/>
    </xf>
    <xf numFmtId="0" fontId="7" fillId="0" borderId="0">
      <alignment wrapText="1"/>
      <protection/>
    </xf>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0" fillId="0" borderId="0" applyFill="0" applyBorder="0" applyAlignment="0" applyProtection="0"/>
    <xf numFmtId="0" fontId="0" fillId="0" borderId="0" applyFill="0" applyBorder="0" applyAlignment="0" applyProtection="0"/>
    <xf numFmtId="0" fontId="9" fillId="0" borderId="0">
      <alignment horizontal="center" wrapText="1"/>
      <protection locked="0"/>
    </xf>
    <xf numFmtId="0" fontId="0" fillId="0" borderId="0" applyFill="0" applyBorder="0" applyAlignment="0" applyProtection="0"/>
    <xf numFmtId="0" fontId="0" fillId="0" borderId="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lignment/>
      <protection/>
    </xf>
    <xf numFmtId="0" fontId="13" fillId="0" borderId="0">
      <alignment/>
      <protection/>
    </xf>
    <xf numFmtId="0" fontId="12" fillId="0" borderId="0">
      <alignment/>
      <protection/>
    </xf>
    <xf numFmtId="173" fontId="2" fillId="0" borderId="0" applyFill="0" applyBorder="0" applyAlignment="0">
      <protection/>
    </xf>
    <xf numFmtId="174" fontId="2" fillId="0" borderId="0" applyFill="0" applyBorder="0" applyAlignment="0">
      <protection/>
    </xf>
    <xf numFmtId="175" fontId="2" fillId="0" borderId="0" applyFill="0" applyBorder="0" applyAlignment="0">
      <protection/>
    </xf>
    <xf numFmtId="176" fontId="2" fillId="0" borderId="0" applyFill="0" applyBorder="0" applyAlignment="0">
      <protection/>
    </xf>
    <xf numFmtId="177" fontId="2" fillId="0" borderId="0" applyFill="0" applyBorder="0" applyAlignment="0">
      <protection/>
    </xf>
    <xf numFmtId="178" fontId="2" fillId="0" borderId="0" applyFill="0" applyBorder="0" applyAlignment="0">
      <protection/>
    </xf>
    <xf numFmtId="179" fontId="2" fillId="0" borderId="0" applyFill="0" applyBorder="0" applyAlignment="0">
      <protection/>
    </xf>
    <xf numFmtId="174" fontId="2" fillId="0" borderId="0" applyFill="0" applyBorder="0" applyAlignment="0">
      <protection/>
    </xf>
    <xf numFmtId="0" fontId="14" fillId="2" borderId="1" applyNumberFormat="0" applyAlignment="0" applyProtection="0"/>
    <xf numFmtId="0" fontId="15" fillId="0" borderId="0">
      <alignment/>
      <protection/>
    </xf>
    <xf numFmtId="0" fontId="16" fillId="0" borderId="0" applyFill="0" applyBorder="0" applyProtection="0">
      <alignment horizontal="center"/>
    </xf>
    <xf numFmtId="0" fontId="17" fillId="21" borderId="2" applyNumberFormat="0" applyAlignment="0" applyProtection="0"/>
    <xf numFmtId="1" fontId="18" fillId="0" borderId="0" applyBorder="0">
      <alignment/>
      <protection/>
    </xf>
    <xf numFmtId="180" fontId="0" fillId="0" borderId="0" applyFill="0" applyBorder="0" applyAlignment="0" applyProtection="0"/>
    <xf numFmtId="169" fontId="0" fillId="0" borderId="0" applyFont="0" applyFill="0" applyBorder="0" applyAlignment="0" applyProtection="0"/>
    <xf numFmtId="178" fontId="0" fillId="0" borderId="0" applyFill="0" applyBorder="0" applyAlignment="0" applyProtection="0"/>
    <xf numFmtId="180" fontId="0" fillId="0" borderId="0" applyFill="0" applyBorder="0" applyAlignment="0" applyProtection="0"/>
    <xf numFmtId="181" fontId="19" fillId="0" borderId="0">
      <alignment/>
      <protection/>
    </xf>
    <xf numFmtId="180" fontId="0" fillId="0" borderId="0" applyFill="0" applyBorder="0" applyAlignment="0" applyProtection="0"/>
    <xf numFmtId="3" fontId="0" fillId="0" borderId="0" applyFill="0" applyBorder="0" applyAlignment="0" applyProtection="0"/>
    <xf numFmtId="0" fontId="20" fillId="0" borderId="0" applyNumberFormat="0" applyAlignment="0">
      <protection/>
    </xf>
    <xf numFmtId="0" fontId="21" fillId="0" borderId="0" applyNumberFormat="0" applyAlignment="0">
      <protection/>
    </xf>
    <xf numFmtId="170" fontId="0" fillId="0" borderId="0" applyFont="0" applyFill="0" applyBorder="0" applyAlignment="0" applyProtection="0"/>
    <xf numFmtId="168" fontId="0" fillId="0" borderId="0" applyFont="0" applyFill="0" applyBorder="0" applyAlignment="0" applyProtection="0"/>
    <xf numFmtId="174"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184" fontId="2" fillId="0" borderId="0">
      <alignment/>
      <protection/>
    </xf>
    <xf numFmtId="0" fontId="22" fillId="0" borderId="0">
      <alignment/>
      <protection/>
    </xf>
    <xf numFmtId="0" fontId="23" fillId="0" borderId="0">
      <alignment/>
      <protection/>
    </xf>
    <xf numFmtId="0" fontId="0" fillId="0" borderId="0" applyFill="0" applyBorder="0" applyAlignment="0" applyProtection="0"/>
    <xf numFmtId="14" fontId="24" fillId="0" borderId="0" applyFill="0" applyBorder="0" applyAlignment="0">
      <protection/>
    </xf>
    <xf numFmtId="0"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7" fontId="2" fillId="0" borderId="0">
      <alignment/>
      <protection/>
    </xf>
    <xf numFmtId="178" fontId="2" fillId="0" borderId="0" applyFill="0" applyBorder="0" applyAlignment="0">
      <protection/>
    </xf>
    <xf numFmtId="174" fontId="2" fillId="0" borderId="0" applyFill="0" applyBorder="0" applyAlignment="0">
      <protection/>
    </xf>
    <xf numFmtId="178" fontId="2" fillId="0" borderId="0" applyFill="0" applyBorder="0" applyAlignment="0">
      <protection/>
    </xf>
    <xf numFmtId="179" fontId="2" fillId="0" borderId="0" applyFill="0" applyBorder="0" applyAlignment="0">
      <protection/>
    </xf>
    <xf numFmtId="174" fontId="2" fillId="0" borderId="0" applyFill="0" applyBorder="0" applyAlignment="0">
      <protection/>
    </xf>
    <xf numFmtId="0" fontId="25" fillId="0" borderId="0" applyNumberFormat="0" applyAlignment="0">
      <protection/>
    </xf>
    <xf numFmtId="0" fontId="26" fillId="0" borderId="0" applyNumberFormat="0" applyFill="0" applyBorder="0" applyAlignment="0" applyProtection="0"/>
    <xf numFmtId="2" fontId="0" fillId="0" borderId="0" applyFill="0" applyBorder="0" applyAlignment="0" applyProtection="0"/>
    <xf numFmtId="0" fontId="27" fillId="5" borderId="0" applyNumberFormat="0" applyBorder="0" applyAlignment="0" applyProtection="0"/>
    <xf numFmtId="0" fontId="28" fillId="2" borderId="0" applyNumberFormat="0" applyBorder="0" applyAlignment="0" applyProtection="0"/>
    <xf numFmtId="0" fontId="29" fillId="0" borderId="0">
      <alignment horizontal="left"/>
      <protection/>
    </xf>
    <xf numFmtId="0" fontId="29" fillId="0" borderId="3" applyNumberFormat="0" applyAlignment="0" applyProtection="0"/>
    <xf numFmtId="0" fontId="29" fillId="0" borderId="4">
      <alignment horizontal="left" vertical="center"/>
      <protection/>
    </xf>
    <xf numFmtId="14" fontId="15" fillId="7" borderId="5">
      <alignment horizontal="center" vertical="center" wrapText="1"/>
      <protection/>
    </xf>
    <xf numFmtId="0" fontId="30" fillId="0" borderId="0" applyNumberFormat="0" applyFill="0" applyBorder="0" applyAlignment="0" applyProtection="0"/>
    <xf numFmtId="0" fontId="29" fillId="0" borderId="0" applyNumberFormat="0" applyFill="0" applyBorder="0" applyAlignment="0" applyProtection="0"/>
    <xf numFmtId="0" fontId="31" fillId="0" borderId="6" applyNumberFormat="0" applyFill="0" applyAlignment="0" applyProtection="0"/>
    <xf numFmtId="0" fontId="31" fillId="0" borderId="0" applyNumberFormat="0" applyFill="0" applyBorder="0" applyAlignment="0" applyProtection="0"/>
    <xf numFmtId="188" fontId="32" fillId="0" borderId="0">
      <alignment/>
      <protection locked="0"/>
    </xf>
    <xf numFmtId="188" fontId="32" fillId="0" borderId="0">
      <alignment/>
      <protection locked="0"/>
    </xf>
    <xf numFmtId="0" fontId="30" fillId="0" borderId="0" applyProtection="0">
      <alignment/>
    </xf>
    <xf numFmtId="188" fontId="32" fillId="0" borderId="0">
      <alignment/>
      <protection locked="0"/>
    </xf>
    <xf numFmtId="0" fontId="33" fillId="8" borderId="1" applyNumberFormat="0" applyAlignment="0" applyProtection="0"/>
    <xf numFmtId="0" fontId="28" fillId="22" borderId="0" applyNumberFormat="0" applyBorder="0" applyAlignment="0" applyProtection="0"/>
    <xf numFmtId="189" fontId="2" fillId="23" borderId="0">
      <alignment/>
      <protection/>
    </xf>
    <xf numFmtId="180" fontId="34" fillId="0" borderId="0">
      <alignment/>
      <protection/>
    </xf>
    <xf numFmtId="178" fontId="2" fillId="0" borderId="0" applyFill="0" applyBorder="0" applyAlignment="0">
      <protection/>
    </xf>
    <xf numFmtId="174" fontId="2" fillId="0" borderId="0" applyFill="0" applyBorder="0" applyAlignment="0">
      <protection/>
    </xf>
    <xf numFmtId="178" fontId="2" fillId="0" borderId="0" applyFill="0" applyBorder="0" applyAlignment="0">
      <protection/>
    </xf>
    <xf numFmtId="179" fontId="2" fillId="0" borderId="0" applyFill="0" applyBorder="0" applyAlignment="0">
      <protection/>
    </xf>
    <xf numFmtId="174" fontId="2" fillId="0" borderId="0" applyFill="0" applyBorder="0" applyAlignment="0">
      <protection/>
    </xf>
    <xf numFmtId="0" fontId="35" fillId="0" borderId="7" applyNumberFormat="0" applyFill="0" applyAlignment="0" applyProtection="0"/>
    <xf numFmtId="189" fontId="2" fillId="24" borderId="0">
      <alignment/>
      <protection/>
    </xf>
    <xf numFmtId="190" fontId="0" fillId="0" borderId="0" applyFill="0" applyBorder="0" applyAlignment="0" applyProtection="0"/>
    <xf numFmtId="191" fontId="0" fillId="0" borderId="0" applyFill="0" applyBorder="0" applyAlignment="0" applyProtection="0"/>
    <xf numFmtId="0" fontId="36" fillId="3" borderId="0">
      <alignment/>
      <protection/>
    </xf>
    <xf numFmtId="0" fontId="16" fillId="0" borderId="5">
      <alignment/>
      <protection/>
    </xf>
    <xf numFmtId="192" fontId="0" fillId="0" borderId="0" applyFill="0" applyBorder="0" applyAlignment="0" applyProtection="0"/>
    <xf numFmtId="193" fontId="0" fillId="0" borderId="0" applyFill="0" applyBorder="0" applyAlignment="0" applyProtection="0"/>
    <xf numFmtId="194" fontId="0" fillId="0" borderId="0" applyFill="0" applyBorder="0" applyAlignment="0" applyProtection="0"/>
    <xf numFmtId="195" fontId="0" fillId="0" borderId="0" applyFill="0" applyBorder="0" applyAlignment="0" applyProtection="0"/>
    <xf numFmtId="0" fontId="0" fillId="0" borderId="0" applyNumberFormat="0" applyFill="0" applyAlignment="0">
      <protection/>
    </xf>
    <xf numFmtId="0" fontId="34" fillId="0" borderId="0">
      <alignment/>
      <protection/>
    </xf>
    <xf numFmtId="0" fontId="37" fillId="25" borderId="0" applyNumberFormat="0" applyBorder="0" applyAlignment="0" applyProtection="0"/>
    <xf numFmtId="0" fontId="19" fillId="0" borderId="0">
      <alignment/>
      <protection/>
    </xf>
    <xf numFmtId="37" fontId="38" fillId="0" borderId="0">
      <alignment/>
      <protection/>
    </xf>
    <xf numFmtId="0" fontId="0" fillId="0" borderId="0" applyNumberFormat="0" applyFill="0" applyBorder="0" applyAlignment="0">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2" fillId="0" borderId="0">
      <alignment/>
      <protection/>
    </xf>
    <xf numFmtId="0" fontId="39" fillId="0" borderId="0">
      <alignment/>
      <protection/>
    </xf>
    <xf numFmtId="0" fontId="32" fillId="0" borderId="0">
      <alignment/>
      <protection/>
    </xf>
    <xf numFmtId="0" fontId="2" fillId="0" borderId="0">
      <alignment/>
      <protection/>
    </xf>
    <xf numFmtId="0" fontId="2" fillId="0" borderId="0">
      <alignment/>
      <protection/>
    </xf>
    <xf numFmtId="0" fontId="36" fillId="0" borderId="0">
      <alignment/>
      <protection/>
    </xf>
    <xf numFmtId="0" fontId="32" fillId="0" borderId="0">
      <alignment/>
      <protection/>
    </xf>
    <xf numFmtId="0" fontId="39" fillId="0" borderId="0">
      <alignment/>
      <protection/>
    </xf>
    <xf numFmtId="0" fontId="2" fillId="0" borderId="0">
      <alignment/>
      <protection/>
    </xf>
    <xf numFmtId="0" fontId="0" fillId="22" borderId="8" applyNumberFormat="0" applyAlignment="0" applyProtection="0"/>
    <xf numFmtId="0" fontId="0" fillId="0" borderId="0" applyFill="0" applyBorder="0" applyAlignment="0" applyProtection="0"/>
    <xf numFmtId="0" fontId="19" fillId="0" borderId="0">
      <alignment/>
      <protection/>
    </xf>
    <xf numFmtId="0" fontId="40" fillId="2" borderId="9" applyNumberFormat="0" applyAlignment="0" applyProtection="0"/>
    <xf numFmtId="14" fontId="9" fillId="0" borderId="0">
      <alignment horizontal="center" wrapText="1"/>
      <protection locked="0"/>
    </xf>
    <xf numFmtId="9" fontId="0" fillId="0" borderId="0" applyFill="0" applyBorder="0" applyAlignment="0" applyProtection="0"/>
    <xf numFmtId="196" fontId="0" fillId="0" borderId="0" applyFill="0" applyBorder="0" applyAlignment="0" applyProtection="0"/>
    <xf numFmtId="177" fontId="0" fillId="0" borderId="0" applyFill="0" applyBorder="0" applyAlignment="0" applyProtection="0"/>
    <xf numFmtId="197" fontId="0" fillId="0" borderId="0" applyFill="0" applyBorder="0" applyAlignment="0" applyProtection="0"/>
    <xf numFmtId="10" fontId="0" fillId="0" borderId="0" applyFill="0" applyBorder="0" applyAlignment="0" applyProtection="0"/>
    <xf numFmtId="9" fontId="0" fillId="0" borderId="0" applyFill="0" applyBorder="0" applyAlignment="0" applyProtection="0"/>
    <xf numFmtId="0" fontId="0" fillId="0" borderId="0" applyNumberFormat="0" applyBorder="0">
      <alignment/>
      <protection/>
    </xf>
    <xf numFmtId="178" fontId="2" fillId="0" borderId="0" applyFill="0" applyBorder="0" applyAlignment="0">
      <protection/>
    </xf>
    <xf numFmtId="174" fontId="2" fillId="0" borderId="0" applyFill="0" applyBorder="0" applyAlignment="0">
      <protection/>
    </xf>
    <xf numFmtId="178" fontId="2" fillId="0" borderId="0" applyFill="0" applyBorder="0" applyAlignment="0">
      <protection/>
    </xf>
    <xf numFmtId="179" fontId="2" fillId="0" borderId="0" applyFill="0" applyBorder="0" applyAlignment="0">
      <protection/>
    </xf>
    <xf numFmtId="174" fontId="2" fillId="0" borderId="0" applyFill="0" applyBorder="0" applyAlignment="0">
      <protection/>
    </xf>
    <xf numFmtId="198" fontId="19" fillId="0" borderId="0">
      <alignment/>
      <protection/>
    </xf>
    <xf numFmtId="0" fontId="0"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16" fillId="0" borderId="0">
      <alignment/>
      <protection/>
    </xf>
    <xf numFmtId="40" fontId="41" fillId="0" borderId="0" applyBorder="0">
      <alignment horizontal="right"/>
      <protection/>
    </xf>
    <xf numFmtId="199" fontId="42" fillId="0" borderId="10">
      <alignment horizontal="right" vertical="center"/>
      <protection/>
    </xf>
    <xf numFmtId="199" fontId="42" fillId="0" borderId="10">
      <alignment horizontal="right" vertical="center"/>
      <protection/>
    </xf>
    <xf numFmtId="199" fontId="42" fillId="0" borderId="10">
      <alignment horizontal="right" vertical="center"/>
      <protection/>
    </xf>
    <xf numFmtId="199" fontId="42" fillId="0" borderId="10">
      <alignment horizontal="right" vertical="center"/>
      <protection/>
    </xf>
    <xf numFmtId="199" fontId="42" fillId="0" borderId="10">
      <alignment horizontal="right" vertical="center"/>
      <protection/>
    </xf>
    <xf numFmtId="200" fontId="0" fillId="0" borderId="0" applyFill="0" applyBorder="0">
      <alignment/>
      <protection/>
    </xf>
    <xf numFmtId="49" fontId="24" fillId="0" borderId="0" applyFill="0" applyBorder="0" applyAlignment="0">
      <protection/>
    </xf>
    <xf numFmtId="201" fontId="2" fillId="0" borderId="0" applyFill="0" applyBorder="0" applyAlignment="0">
      <protection/>
    </xf>
    <xf numFmtId="202" fontId="2" fillId="0" borderId="0" applyFill="0" applyBorder="0" applyAlignment="0">
      <protection/>
    </xf>
    <xf numFmtId="203" fontId="42" fillId="0" borderId="10">
      <alignment horizontal="center"/>
      <protection/>
    </xf>
    <xf numFmtId="0" fontId="43" fillId="0" borderId="0" applyFill="0" applyBorder="0" applyProtection="0">
      <alignment horizontal="left" vertical="top"/>
    </xf>
    <xf numFmtId="40" fontId="44" fillId="0" borderId="0">
      <alignment/>
      <protection/>
    </xf>
    <xf numFmtId="0" fontId="45" fillId="0" borderId="0" applyNumberFormat="0" applyFill="0" applyBorder="0" applyAlignment="0" applyProtection="0"/>
    <xf numFmtId="0" fontId="0" fillId="0" borderId="11" applyNumberFormat="0" applyFill="0" applyAlignment="0" applyProtection="0"/>
    <xf numFmtId="204" fontId="0" fillId="0" borderId="0" applyFill="0" applyBorder="0" applyAlignment="0" applyProtection="0"/>
    <xf numFmtId="180" fontId="0" fillId="0" borderId="0" applyFill="0" applyBorder="0" applyAlignment="0" applyProtection="0"/>
    <xf numFmtId="192" fontId="0" fillId="0" borderId="0" applyFill="0" applyBorder="0" applyAlignment="0" applyProtection="0"/>
    <xf numFmtId="193" fontId="0" fillId="0" borderId="0" applyFill="0" applyBorder="0" applyAlignment="0" applyProtection="0"/>
    <xf numFmtId="205" fontId="42" fillId="0" borderId="0">
      <alignment/>
      <protection/>
    </xf>
    <xf numFmtId="206" fontId="42" fillId="0" borderId="12">
      <alignment/>
      <protection/>
    </xf>
    <xf numFmtId="0" fontId="46" fillId="26" borderId="12">
      <alignment horizontal="left" vertical="center"/>
      <protection/>
    </xf>
    <xf numFmtId="198" fontId="47" fillId="0" borderId="13">
      <alignment horizontal="left" vertical="top"/>
      <protection/>
    </xf>
    <xf numFmtId="198" fontId="48" fillId="0" borderId="14">
      <alignment horizontal="left" vertical="top"/>
      <protection/>
    </xf>
    <xf numFmtId="0" fontId="49" fillId="0" borderId="14">
      <alignment horizontal="left" vertical="center"/>
      <protection/>
    </xf>
    <xf numFmtId="207" fontId="0" fillId="0" borderId="0" applyFill="0" applyBorder="0" applyAlignment="0" applyProtection="0"/>
    <xf numFmtId="208" fontId="0" fillId="0" borderId="0" applyFill="0" applyBorder="0" applyAlignment="0" applyProtection="0"/>
    <xf numFmtId="0" fontId="50" fillId="0" borderId="0" applyNumberFormat="0" applyFill="0" applyBorder="0" applyAlignment="0" applyProtection="0"/>
    <xf numFmtId="191" fontId="0" fillId="0" borderId="0" applyFill="0" applyBorder="0" applyAlignment="0" applyProtection="0"/>
    <xf numFmtId="0" fontId="51" fillId="0" borderId="0">
      <alignment/>
      <protection/>
    </xf>
    <xf numFmtId="0" fontId="0" fillId="0" borderId="0" applyFill="0" applyBorder="0" applyAlignment="0" applyProtection="0"/>
    <xf numFmtId="0" fontId="0" fillId="0" borderId="0" applyFill="0" applyBorder="0" applyAlignment="0" applyProtection="0"/>
    <xf numFmtId="0" fontId="11" fillId="0" borderId="0">
      <alignment vertical="center"/>
      <protection/>
    </xf>
    <xf numFmtId="40" fontId="0" fillId="0" borderId="0" applyFill="0" applyBorder="0" applyAlignment="0" applyProtection="0"/>
    <xf numFmtId="38"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9" fontId="0" fillId="0" borderId="0" applyFill="0" applyBorder="0" applyAlignment="0" applyProtection="0"/>
    <xf numFmtId="0" fontId="52" fillId="0" borderId="0">
      <alignment/>
      <protection/>
    </xf>
    <xf numFmtId="180" fontId="0" fillId="0" borderId="0" applyFill="0" applyBorder="0" applyAlignment="0" applyProtection="0"/>
    <xf numFmtId="0" fontId="53" fillId="0" borderId="15">
      <alignment/>
      <protection/>
    </xf>
    <xf numFmtId="172" fontId="0" fillId="0" borderId="0" applyFill="0" applyBorder="0" applyAlignment="0" applyProtection="0"/>
    <xf numFmtId="209" fontId="0" fillId="0" borderId="0" applyFill="0" applyBorder="0" applyAlignment="0" applyProtection="0"/>
    <xf numFmtId="210" fontId="0" fillId="0" borderId="0" applyFill="0" applyBorder="0" applyAlignment="0" applyProtection="0"/>
    <xf numFmtId="211" fontId="0" fillId="0" borderId="0" applyFill="0" applyBorder="0" applyAlignment="0" applyProtection="0"/>
    <xf numFmtId="0" fontId="55" fillId="0" borderId="0">
      <alignment/>
      <protection/>
    </xf>
    <xf numFmtId="0" fontId="54" fillId="0" borderId="0">
      <alignment/>
      <protection/>
    </xf>
    <xf numFmtId="190" fontId="0" fillId="0" borderId="0" applyFill="0" applyBorder="0" applyAlignment="0" applyProtection="0"/>
    <xf numFmtId="191" fontId="0" fillId="0" borderId="0" applyFill="0" applyBorder="0" applyAlignment="0" applyProtection="0"/>
    <xf numFmtId="192" fontId="0" fillId="0" borderId="0" applyFill="0" applyBorder="0" applyAlignment="0" applyProtection="0"/>
    <xf numFmtId="212" fontId="0" fillId="0" borderId="0" applyFill="0" applyBorder="0" applyAlignment="0" applyProtection="0"/>
    <xf numFmtId="193"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1184">
    <xf numFmtId="0" fontId="0" fillId="0" borderId="0" xfId="0" applyAlignment="1">
      <alignment/>
    </xf>
    <xf numFmtId="0" fontId="58" fillId="0" borderId="0" xfId="23" applyFont="1">
      <alignment/>
      <protection/>
    </xf>
    <xf numFmtId="0" fontId="58" fillId="0" borderId="0" xfId="23" applyFont="1" applyBorder="1">
      <alignment/>
      <protection/>
    </xf>
    <xf numFmtId="0" fontId="61" fillId="0" borderId="0" xfId="23" applyFont="1" applyFill="1">
      <alignment/>
      <protection/>
    </xf>
    <xf numFmtId="0" fontId="44" fillId="27" borderId="0" xfId="160" applyFont="1" applyFill="1">
      <alignment/>
      <protection/>
    </xf>
    <xf numFmtId="0" fontId="58" fillId="27" borderId="0" xfId="160" applyFont="1" applyFill="1">
      <alignment/>
      <protection/>
    </xf>
    <xf numFmtId="0" fontId="44" fillId="27" borderId="0" xfId="160" applyFont="1" applyFill="1" applyBorder="1" applyAlignment="1">
      <alignment horizontal="left"/>
      <protection/>
    </xf>
    <xf numFmtId="0" fontId="19" fillId="27" borderId="0" xfId="160" applyFont="1" applyFill="1">
      <alignment/>
      <protection/>
    </xf>
    <xf numFmtId="0" fontId="44" fillId="27" borderId="0" xfId="160" applyFont="1" applyFill="1" applyAlignment="1">
      <alignment horizontal="left"/>
      <protection/>
    </xf>
    <xf numFmtId="0" fontId="58" fillId="27" borderId="0" xfId="160" applyFont="1" applyFill="1" applyAlignment="1">
      <alignment horizontal="left"/>
      <protection/>
    </xf>
    <xf numFmtId="0" fontId="58" fillId="27" borderId="0" xfId="160" applyFont="1" applyFill="1" applyAlignment="1">
      <alignment/>
      <protection/>
    </xf>
    <xf numFmtId="0" fontId="58" fillId="0" borderId="0" xfId="160" applyFont="1" applyFill="1" applyAlignment="1">
      <alignment horizontal="left"/>
      <protection/>
    </xf>
    <xf numFmtId="0" fontId="58" fillId="27" borderId="0" xfId="160" applyFont="1" applyFill="1" applyBorder="1" applyAlignment="1">
      <alignment horizontal="justify" wrapText="1"/>
      <protection/>
    </xf>
    <xf numFmtId="0" fontId="58" fillId="27" borderId="0" xfId="160" applyFont="1" applyFill="1" applyBorder="1" applyAlignment="1">
      <alignment horizontal="left"/>
      <protection/>
    </xf>
    <xf numFmtId="0" fontId="58" fillId="27" borderId="0" xfId="160" applyFont="1" applyFill="1" applyAlignment="1">
      <alignment horizontal="justify" wrapText="1"/>
      <protection/>
    </xf>
    <xf numFmtId="0" fontId="69" fillId="27" borderId="0" xfId="160" applyFont="1" applyFill="1" applyAlignment="1">
      <alignment horizontal="justify" wrapText="1"/>
      <protection/>
    </xf>
    <xf numFmtId="0" fontId="44" fillId="0" borderId="0" xfId="23" applyFont="1" applyBorder="1">
      <alignment/>
      <protection/>
    </xf>
    <xf numFmtId="0" fontId="58" fillId="27" borderId="16" xfId="160" applyFont="1" applyFill="1" applyBorder="1" applyAlignment="1">
      <alignment horizontal="justify" wrapText="1"/>
      <protection/>
    </xf>
    <xf numFmtId="208" fontId="73" fillId="0" borderId="0" xfId="90" applyNumberFormat="1" applyFont="1" applyFill="1" applyBorder="1" applyAlignment="1" applyProtection="1">
      <alignment/>
      <protection/>
    </xf>
    <xf numFmtId="37" fontId="73" fillId="0" borderId="0" xfId="161" applyNumberFormat="1" applyFont="1" applyFill="1" applyBorder="1">
      <alignment/>
      <protection/>
    </xf>
    <xf numFmtId="208" fontId="74" fillId="0" borderId="0" xfId="90" applyNumberFormat="1" applyFont="1" applyFill="1" applyBorder="1" applyAlignment="1" applyProtection="1">
      <alignment horizontal="left" vertical="center"/>
      <protection/>
    </xf>
    <xf numFmtId="37" fontId="75" fillId="0" borderId="0" xfId="161" applyNumberFormat="1" applyFont="1" applyFill="1" applyBorder="1" applyAlignment="1">
      <alignment horizontal="left" vertical="center"/>
      <protection/>
    </xf>
    <xf numFmtId="208" fontId="58" fillId="0" borderId="0" xfId="90" applyNumberFormat="1" applyFont="1" applyFill="1" applyBorder="1" applyAlignment="1" applyProtection="1">
      <alignment horizontal="center"/>
      <protection/>
    </xf>
    <xf numFmtId="208" fontId="58" fillId="0" borderId="0" xfId="90" applyNumberFormat="1" applyFont="1" applyFill="1" applyBorder="1" applyAlignment="1" applyProtection="1">
      <alignment/>
      <protection/>
    </xf>
    <xf numFmtId="208" fontId="76" fillId="0" borderId="0" xfId="90" applyNumberFormat="1" applyFont="1" applyFill="1" applyBorder="1" applyAlignment="1" applyProtection="1">
      <alignment horizontal="left"/>
      <protection/>
    </xf>
    <xf numFmtId="0" fontId="11" fillId="0" borderId="0" xfId="167" applyFont="1" applyFill="1" applyAlignment="1">
      <alignment horizontal="center"/>
      <protection/>
    </xf>
    <xf numFmtId="208" fontId="11" fillId="0" borderId="0" xfId="90" applyNumberFormat="1" applyFont="1" applyFill="1" applyBorder="1" applyAlignment="1" applyProtection="1">
      <alignment horizontal="center"/>
      <protection/>
    </xf>
    <xf numFmtId="208" fontId="11" fillId="0" borderId="0" xfId="90" applyNumberFormat="1" applyFont="1" applyFill="1" applyBorder="1" applyAlignment="1" applyProtection="1">
      <alignment/>
      <protection/>
    </xf>
    <xf numFmtId="208" fontId="32" fillId="0" borderId="0" xfId="90" applyNumberFormat="1" applyFont="1" applyFill="1" applyBorder="1" applyAlignment="1" applyProtection="1">
      <alignment/>
      <protection/>
    </xf>
    <xf numFmtId="208" fontId="19" fillId="0" borderId="0" xfId="90" applyNumberFormat="1" applyFont="1" applyFill="1" applyBorder="1" applyAlignment="1" applyProtection="1">
      <alignment horizontal="center"/>
      <protection/>
    </xf>
    <xf numFmtId="0" fontId="19" fillId="0" borderId="0" xfId="167" applyFont="1" applyFill="1" applyAlignment="1">
      <alignment horizontal="center"/>
      <protection/>
    </xf>
    <xf numFmtId="208" fontId="19" fillId="0" borderId="0" xfId="90" applyNumberFormat="1" applyFont="1" applyFill="1" applyBorder="1" applyAlignment="1" applyProtection="1">
      <alignment/>
      <protection/>
    </xf>
    <xf numFmtId="208" fontId="2" fillId="0" borderId="0" xfId="90" applyNumberFormat="1" applyFont="1" applyFill="1" applyBorder="1" applyAlignment="1" applyProtection="1">
      <alignment/>
      <protection/>
    </xf>
    <xf numFmtId="208" fontId="19" fillId="0" borderId="17" xfId="90" applyNumberFormat="1" applyFont="1" applyFill="1" applyBorder="1" applyAlignment="1" applyProtection="1">
      <alignment horizontal="center"/>
      <protection/>
    </xf>
    <xf numFmtId="37" fontId="19" fillId="0" borderId="18" xfId="161" applyNumberFormat="1" applyFont="1" applyFill="1" applyBorder="1" applyAlignment="1">
      <alignment horizontal="center"/>
      <protection/>
    </xf>
    <xf numFmtId="208" fontId="19" fillId="0" borderId="18" xfId="90" applyNumberFormat="1" applyFont="1" applyFill="1" applyBorder="1" applyAlignment="1" applyProtection="1">
      <alignment horizontal="center" vertical="center"/>
      <protection/>
    </xf>
    <xf numFmtId="208" fontId="19" fillId="0" borderId="19" xfId="90" applyNumberFormat="1" applyFont="1" applyFill="1" applyBorder="1" applyAlignment="1" applyProtection="1">
      <alignment horizontal="center"/>
      <protection/>
    </xf>
    <xf numFmtId="208" fontId="19" fillId="0" borderId="20" xfId="90" applyNumberFormat="1" applyFont="1" applyFill="1" applyBorder="1" applyAlignment="1" applyProtection="1">
      <alignment horizontal="center" vertical="center"/>
      <protection/>
    </xf>
    <xf numFmtId="37" fontId="19" fillId="0" borderId="21" xfId="161" applyNumberFormat="1" applyFont="1" applyFill="1" applyBorder="1" applyAlignment="1">
      <alignment horizontal="center" vertical="center"/>
      <protection/>
    </xf>
    <xf numFmtId="208" fontId="19" fillId="0" borderId="21" xfId="90" applyNumberFormat="1" applyFont="1" applyFill="1" applyBorder="1" applyAlignment="1" applyProtection="1">
      <alignment horizontal="center" vertical="center"/>
      <protection/>
    </xf>
    <xf numFmtId="208" fontId="19" fillId="0" borderId="22" xfId="90" applyNumberFormat="1" applyFont="1" applyFill="1" applyBorder="1" applyAlignment="1" applyProtection="1">
      <alignment horizontal="center" vertical="center"/>
      <protection/>
    </xf>
    <xf numFmtId="208" fontId="19" fillId="0" borderId="23" xfId="90" applyNumberFormat="1" applyFont="1" applyFill="1" applyBorder="1" applyAlignment="1" applyProtection="1">
      <alignment horizontal="center" vertical="center"/>
      <protection/>
    </xf>
    <xf numFmtId="208" fontId="19" fillId="0" borderId="24" xfId="90" applyNumberFormat="1" applyFont="1" applyFill="1" applyBorder="1" applyAlignment="1" applyProtection="1">
      <alignment horizontal="center" vertical="center"/>
      <protection/>
    </xf>
    <xf numFmtId="208" fontId="19" fillId="0" borderId="25" xfId="90" applyNumberFormat="1" applyFont="1" applyFill="1" applyBorder="1" applyAlignment="1" applyProtection="1">
      <alignment/>
      <protection/>
    </xf>
    <xf numFmtId="208" fontId="19" fillId="0" borderId="26" xfId="90" applyNumberFormat="1" applyFont="1" applyFill="1" applyBorder="1" applyAlignment="1" applyProtection="1">
      <alignment horizontal="center" vertical="center"/>
      <protection/>
    </xf>
    <xf numFmtId="213" fontId="19" fillId="0" borderId="27" xfId="161" applyNumberFormat="1" applyFont="1" applyFill="1" applyBorder="1" applyAlignment="1">
      <alignment horizontal="center" vertical="center"/>
      <protection/>
    </xf>
    <xf numFmtId="208" fontId="19" fillId="0" borderId="27" xfId="90" applyNumberFormat="1" applyFont="1" applyFill="1" applyBorder="1" applyAlignment="1" applyProtection="1">
      <alignment vertical="center"/>
      <protection/>
    </xf>
    <xf numFmtId="208" fontId="19" fillId="0" borderId="27" xfId="90" applyNumberFormat="1" applyFont="1" applyFill="1" applyBorder="1" applyAlignment="1" applyProtection="1">
      <alignment horizontal="right" vertical="center"/>
      <protection/>
    </xf>
    <xf numFmtId="37" fontId="77" fillId="0" borderId="28" xfId="159" applyNumberFormat="1" applyFont="1" applyBorder="1">
      <alignment/>
      <protection/>
    </xf>
    <xf numFmtId="208" fontId="19" fillId="0" borderId="28" xfId="90" applyNumberFormat="1" applyFont="1" applyFill="1" applyBorder="1" applyAlignment="1" applyProtection="1">
      <alignment vertical="center"/>
      <protection/>
    </xf>
    <xf numFmtId="208" fontId="19" fillId="0" borderId="29" xfId="90" applyNumberFormat="1" applyFont="1" applyFill="1" applyBorder="1" applyAlignment="1" applyProtection="1">
      <alignment vertical="center"/>
      <protection/>
    </xf>
    <xf numFmtId="208" fontId="19" fillId="0" borderId="30" xfId="90" applyNumberFormat="1" applyFont="1" applyFill="1" applyBorder="1" applyAlignment="1" applyProtection="1">
      <alignment/>
      <protection/>
    </xf>
    <xf numFmtId="208" fontId="19" fillId="0" borderId="14" xfId="90" applyNumberFormat="1" applyFont="1" applyFill="1" applyBorder="1" applyAlignment="1" applyProtection="1">
      <alignment/>
      <protection/>
    </xf>
    <xf numFmtId="208" fontId="19" fillId="0" borderId="31" xfId="90" applyNumberFormat="1" applyFont="1" applyFill="1" applyBorder="1" applyAlignment="1" applyProtection="1">
      <alignment horizontal="center" vertical="center"/>
      <protection/>
    </xf>
    <xf numFmtId="213" fontId="19" fillId="0" borderId="28" xfId="161" applyNumberFormat="1" applyFont="1" applyFill="1" applyBorder="1" applyAlignment="1">
      <alignment horizontal="center" vertical="center"/>
      <protection/>
    </xf>
    <xf numFmtId="208" fontId="19" fillId="0" borderId="28" xfId="90" applyNumberFormat="1" applyFont="1" applyFill="1" applyBorder="1" applyAlignment="1" applyProtection="1">
      <alignment horizontal="left" vertical="center"/>
      <protection/>
    </xf>
    <xf numFmtId="208" fontId="19" fillId="0" borderId="28" xfId="90" applyNumberFormat="1" applyFont="1" applyFill="1" applyBorder="1" applyAlignment="1" applyProtection="1">
      <alignment horizontal="right" vertical="center"/>
      <protection/>
    </xf>
    <xf numFmtId="208" fontId="19" fillId="0" borderId="30" xfId="90" applyNumberFormat="1" applyFont="1" applyFill="1" applyBorder="1" applyAlignment="1" applyProtection="1">
      <alignment horizontal="right"/>
      <protection/>
    </xf>
    <xf numFmtId="208" fontId="19" fillId="0" borderId="28" xfId="90" applyNumberFormat="1" applyFont="1" applyFill="1" applyBorder="1" applyAlignment="1" applyProtection="1">
      <alignment/>
      <protection/>
    </xf>
    <xf numFmtId="208" fontId="19" fillId="0" borderId="32" xfId="90" applyNumberFormat="1" applyFont="1" applyFill="1" applyBorder="1" applyAlignment="1" applyProtection="1">
      <alignment horizontal="center" vertical="center"/>
      <protection/>
    </xf>
    <xf numFmtId="213" fontId="19" fillId="0" borderId="33" xfId="161" applyNumberFormat="1" applyFont="1" applyFill="1" applyBorder="1" applyAlignment="1">
      <alignment horizontal="center" vertical="center"/>
      <protection/>
    </xf>
    <xf numFmtId="208" fontId="19" fillId="0" borderId="33" xfId="90" applyNumberFormat="1" applyFont="1" applyFill="1" applyBorder="1" applyAlignment="1" applyProtection="1">
      <alignment vertical="center"/>
      <protection/>
    </xf>
    <xf numFmtId="208" fontId="19" fillId="0" borderId="23" xfId="90" applyNumberFormat="1" applyFont="1" applyFill="1" applyBorder="1" applyAlignment="1" applyProtection="1">
      <alignment/>
      <protection/>
    </xf>
    <xf numFmtId="208" fontId="19" fillId="0" borderId="24" xfId="90" applyNumberFormat="1" applyFont="1" applyFill="1" applyBorder="1" applyAlignment="1" applyProtection="1">
      <alignment/>
      <protection/>
    </xf>
    <xf numFmtId="208" fontId="19" fillId="0" borderId="34" xfId="90" applyNumberFormat="1" applyFont="1" applyFill="1" applyBorder="1" applyAlignment="1" applyProtection="1">
      <alignment/>
      <protection/>
    </xf>
    <xf numFmtId="208" fontId="0" fillId="0" borderId="35" xfId="85" applyNumberFormat="1" applyFill="1" applyBorder="1" applyAlignment="1" applyProtection="1">
      <alignment horizontal="center" vertical="center"/>
      <protection/>
    </xf>
    <xf numFmtId="208" fontId="0" fillId="0" borderId="36" xfId="85" applyNumberFormat="1" applyFill="1" applyBorder="1" applyAlignment="1" applyProtection="1">
      <alignment horizontal="center" vertical="center"/>
      <protection/>
    </xf>
    <xf numFmtId="208" fontId="0" fillId="0" borderId="36" xfId="85" applyNumberFormat="1" applyFill="1" applyBorder="1" applyAlignment="1" applyProtection="1">
      <alignment vertical="center"/>
      <protection/>
    </xf>
    <xf numFmtId="208" fontId="0" fillId="0" borderId="0" xfId="85" applyNumberFormat="1" applyFill="1" applyBorder="1" applyAlignment="1" applyProtection="1">
      <alignment/>
      <protection/>
    </xf>
    <xf numFmtId="37" fontId="19" fillId="0" borderId="0" xfId="161" applyNumberFormat="1" applyFont="1" applyFill="1" applyBorder="1">
      <alignment/>
      <protection/>
    </xf>
    <xf numFmtId="37" fontId="58" fillId="0" borderId="0" xfId="161" applyNumberFormat="1" applyFont="1" applyFill="1" applyBorder="1">
      <alignment/>
      <protection/>
    </xf>
    <xf numFmtId="208" fontId="9" fillId="0" borderId="0" xfId="90" applyNumberFormat="1" applyFont="1" applyFill="1" applyBorder="1" applyAlignment="1" applyProtection="1">
      <alignment/>
      <protection/>
    </xf>
    <xf numFmtId="37" fontId="78" fillId="27" borderId="0" xfId="161" applyNumberFormat="1" applyFont="1" applyFill="1" applyBorder="1">
      <alignment/>
      <protection/>
    </xf>
    <xf numFmtId="180" fontId="78" fillId="27" borderId="0" xfId="90" applyFont="1" applyFill="1" applyBorder="1" applyAlignment="1" applyProtection="1">
      <alignment/>
      <protection/>
    </xf>
    <xf numFmtId="180" fontId="79" fillId="27" borderId="0" xfId="90" applyFont="1" applyFill="1" applyBorder="1" applyAlignment="1" applyProtection="1">
      <alignment/>
      <protection/>
    </xf>
    <xf numFmtId="180" fontId="19" fillId="27" borderId="0" xfId="90" applyFont="1" applyFill="1" applyBorder="1" applyAlignment="1" applyProtection="1">
      <alignment/>
      <protection/>
    </xf>
    <xf numFmtId="180" fontId="79" fillId="5" borderId="0" xfId="90" applyFont="1" applyFill="1" applyBorder="1" applyAlignment="1" applyProtection="1">
      <alignment/>
      <protection/>
    </xf>
    <xf numFmtId="0" fontId="19" fillId="27" borderId="0" xfId="159" applyFont="1" applyFill="1">
      <alignment/>
      <protection/>
    </xf>
    <xf numFmtId="37" fontId="80" fillId="27" borderId="0" xfId="161" applyNumberFormat="1" applyFont="1" applyFill="1" applyBorder="1" applyAlignment="1">
      <alignment horizontal="left" vertical="center"/>
      <protection/>
    </xf>
    <xf numFmtId="37" fontId="78" fillId="27" borderId="0" xfId="161" applyNumberFormat="1" applyFont="1" applyFill="1" applyBorder="1" applyAlignment="1">
      <alignment horizontal="center"/>
      <protection/>
    </xf>
    <xf numFmtId="180" fontId="78" fillId="27" borderId="0" xfId="90" applyFont="1" applyFill="1" applyBorder="1" applyAlignment="1" applyProtection="1">
      <alignment horizontal="center"/>
      <protection/>
    </xf>
    <xf numFmtId="0" fontId="79" fillId="27" borderId="0" xfId="167" applyFont="1" applyFill="1" applyAlignment="1">
      <alignment horizontal="left"/>
      <protection/>
    </xf>
    <xf numFmtId="0" fontId="79" fillId="27" borderId="0" xfId="167" applyFont="1" applyFill="1" applyAlignment="1">
      <alignment horizontal="center"/>
      <protection/>
    </xf>
    <xf numFmtId="37" fontId="79" fillId="27" borderId="0" xfId="161" applyNumberFormat="1" applyFont="1" applyFill="1" applyBorder="1" applyAlignment="1">
      <alignment horizontal="center"/>
      <protection/>
    </xf>
    <xf numFmtId="180" fontId="79" fillId="27" borderId="0" xfId="90" applyFont="1" applyFill="1" applyBorder="1" applyAlignment="1" applyProtection="1">
      <alignment horizontal="center"/>
      <protection/>
    </xf>
    <xf numFmtId="37" fontId="81" fillId="27" borderId="37" xfId="161" applyNumberFormat="1" applyFont="1" applyFill="1" applyBorder="1" applyAlignment="1">
      <alignment horizontal="center"/>
      <protection/>
    </xf>
    <xf numFmtId="37" fontId="81" fillId="27" borderId="38" xfId="161" applyNumberFormat="1" applyFont="1" applyFill="1" applyBorder="1" applyAlignment="1">
      <alignment horizontal="center"/>
      <protection/>
    </xf>
    <xf numFmtId="37" fontId="81" fillId="27" borderId="39" xfId="161" applyNumberFormat="1" applyFont="1" applyFill="1" applyBorder="1" applyAlignment="1">
      <alignment horizontal="center" vertical="center"/>
      <protection/>
    </xf>
    <xf numFmtId="0" fontId="70" fillId="27" borderId="0" xfId="159" applyFont="1" applyFill="1">
      <alignment/>
      <protection/>
    </xf>
    <xf numFmtId="37" fontId="81" fillId="27" borderId="40" xfId="161" applyNumberFormat="1" applyFont="1" applyFill="1" applyBorder="1" applyAlignment="1">
      <alignment horizontal="center" vertical="center"/>
      <protection/>
    </xf>
    <xf numFmtId="37" fontId="81" fillId="27" borderId="30" xfId="161" applyNumberFormat="1" applyFont="1" applyFill="1" applyBorder="1" applyAlignment="1">
      <alignment horizontal="center" vertical="center"/>
      <protection/>
    </xf>
    <xf numFmtId="37" fontId="81" fillId="27" borderId="24" xfId="161" applyNumberFormat="1" applyFont="1" applyFill="1" applyBorder="1" applyAlignment="1">
      <alignment horizontal="center" vertical="center"/>
      <protection/>
    </xf>
    <xf numFmtId="180" fontId="81" fillId="27" borderId="14" xfId="90" applyFont="1" applyFill="1" applyBorder="1" applyAlignment="1" applyProtection="1">
      <alignment horizontal="center" vertical="center"/>
      <protection/>
    </xf>
    <xf numFmtId="180" fontId="82" fillId="27" borderId="13" xfId="90" applyFont="1" applyFill="1" applyBorder="1" applyAlignment="1" applyProtection="1">
      <alignment horizontal="center" vertical="center"/>
      <protection/>
    </xf>
    <xf numFmtId="180" fontId="83" fillId="27" borderId="13" xfId="90" applyFont="1" applyFill="1" applyBorder="1" applyAlignment="1" applyProtection="1">
      <alignment horizontal="center" vertical="center"/>
      <protection/>
    </xf>
    <xf numFmtId="180" fontId="82" fillId="7" borderId="13" xfId="90" applyFont="1" applyFill="1" applyBorder="1" applyAlignment="1" applyProtection="1">
      <alignment horizontal="center" vertical="center"/>
      <protection/>
    </xf>
    <xf numFmtId="213" fontId="79" fillId="27" borderId="31" xfId="161" applyNumberFormat="1" applyFont="1" applyFill="1" applyBorder="1" applyAlignment="1">
      <alignment horizontal="center" vertical="center"/>
      <protection/>
    </xf>
    <xf numFmtId="213" fontId="79" fillId="27" borderId="28" xfId="161" applyNumberFormat="1" applyFont="1" applyFill="1" applyBorder="1" applyAlignment="1">
      <alignment horizontal="center" vertical="center"/>
      <protection/>
    </xf>
    <xf numFmtId="37" fontId="79" fillId="27" borderId="28" xfId="161" applyNumberFormat="1" applyFont="1" applyFill="1" applyBorder="1" applyAlignment="1">
      <alignment vertical="center"/>
      <protection/>
    </xf>
    <xf numFmtId="208" fontId="0" fillId="27" borderId="28" xfId="85" applyNumberFormat="1" applyFill="1" applyBorder="1" applyAlignment="1" applyProtection="1">
      <alignment vertical="center"/>
      <protection/>
    </xf>
    <xf numFmtId="180" fontId="82" fillId="27" borderId="28" xfId="90" applyFont="1" applyFill="1" applyBorder="1" applyAlignment="1" applyProtection="1">
      <alignment horizontal="center" vertical="center"/>
      <protection/>
    </xf>
    <xf numFmtId="180" fontId="83" fillId="27" borderId="28" xfId="90" applyFont="1" applyFill="1" applyBorder="1" applyAlignment="1" applyProtection="1">
      <alignment horizontal="center" vertical="center"/>
      <protection/>
    </xf>
    <xf numFmtId="180" fontId="82" fillId="5" borderId="28" xfId="90" applyFont="1" applyFill="1" applyBorder="1" applyAlignment="1" applyProtection="1">
      <alignment horizontal="center" vertical="center"/>
      <protection/>
    </xf>
    <xf numFmtId="213" fontId="19" fillId="27" borderId="28" xfId="159" applyNumberFormat="1" applyFont="1" applyFill="1" applyBorder="1">
      <alignment/>
      <protection/>
    </xf>
    <xf numFmtId="0" fontId="19" fillId="27" borderId="28" xfId="159" applyFont="1" applyFill="1" applyBorder="1">
      <alignment/>
      <protection/>
    </xf>
    <xf numFmtId="37" fontId="79" fillId="27" borderId="28" xfId="161" applyNumberFormat="1" applyFont="1" applyFill="1" applyBorder="1" applyAlignment="1">
      <alignment horizontal="left" vertical="center"/>
      <protection/>
    </xf>
    <xf numFmtId="180" fontId="84" fillId="27" borderId="28" xfId="90" applyFont="1" applyFill="1" applyBorder="1" applyAlignment="1" applyProtection="1">
      <alignment horizontal="center" vertical="center"/>
      <protection/>
    </xf>
    <xf numFmtId="180" fontId="77" fillId="27" borderId="28" xfId="90" applyFont="1" applyFill="1" applyBorder="1" applyAlignment="1" applyProtection="1">
      <alignment horizontal="center" vertical="center"/>
      <protection/>
    </xf>
    <xf numFmtId="180" fontId="84" fillId="27" borderId="28" xfId="90" applyFont="1" applyFill="1" applyBorder="1" applyAlignment="1" applyProtection="1">
      <alignment vertical="center"/>
      <protection/>
    </xf>
    <xf numFmtId="180" fontId="77" fillId="27" borderId="28" xfId="90" applyFont="1" applyFill="1" applyBorder="1" applyAlignment="1" applyProtection="1">
      <alignment vertical="center"/>
      <protection/>
    </xf>
    <xf numFmtId="213" fontId="72" fillId="27" borderId="31" xfId="161" applyNumberFormat="1" applyFont="1" applyFill="1" applyBorder="1" applyAlignment="1">
      <alignment horizontal="center" vertical="center"/>
      <protection/>
    </xf>
    <xf numFmtId="213" fontId="72" fillId="27" borderId="28" xfId="161" applyNumberFormat="1" applyFont="1" applyFill="1" applyBorder="1" applyAlignment="1">
      <alignment horizontal="center" vertical="center"/>
      <protection/>
    </xf>
    <xf numFmtId="37" fontId="72" fillId="27" borderId="28" xfId="161" applyNumberFormat="1" applyFont="1" applyFill="1" applyBorder="1" applyAlignment="1">
      <alignment horizontal="left" vertical="center"/>
      <protection/>
    </xf>
    <xf numFmtId="180" fontId="85" fillId="27" borderId="28" xfId="90" applyFont="1" applyFill="1" applyBorder="1" applyAlignment="1" applyProtection="1">
      <alignment vertical="center"/>
      <protection/>
    </xf>
    <xf numFmtId="37" fontId="72" fillId="27" borderId="28" xfId="161" applyNumberFormat="1" applyFont="1" applyFill="1" applyBorder="1" applyAlignment="1">
      <alignment vertical="center"/>
      <protection/>
    </xf>
    <xf numFmtId="180" fontId="79" fillId="27" borderId="28" xfId="90" applyFont="1" applyFill="1" applyBorder="1" applyAlignment="1" applyProtection="1">
      <alignment/>
      <protection/>
    </xf>
    <xf numFmtId="213" fontId="79" fillId="28" borderId="31" xfId="161" applyNumberFormat="1" applyFont="1" applyFill="1" applyBorder="1" applyAlignment="1">
      <alignment horizontal="center" vertical="center"/>
      <protection/>
    </xf>
    <xf numFmtId="213" fontId="79" fillId="28" borderId="28" xfId="161" applyNumberFormat="1" applyFont="1" applyFill="1" applyBorder="1" applyAlignment="1">
      <alignment horizontal="center" vertical="center"/>
      <protection/>
    </xf>
    <xf numFmtId="37" fontId="79" fillId="28" borderId="28" xfId="161" applyNumberFormat="1" applyFont="1" applyFill="1" applyBorder="1" applyAlignment="1">
      <alignment vertical="center"/>
      <protection/>
    </xf>
    <xf numFmtId="180" fontId="84" fillId="28" borderId="28" xfId="90" applyFont="1" applyFill="1" applyBorder="1" applyAlignment="1" applyProtection="1">
      <alignment vertical="center"/>
      <protection/>
    </xf>
    <xf numFmtId="180" fontId="77" fillId="28" borderId="28" xfId="90" applyFont="1" applyFill="1" applyBorder="1" applyAlignment="1" applyProtection="1">
      <alignment vertical="center"/>
      <protection/>
    </xf>
    <xf numFmtId="180" fontId="82" fillId="28" borderId="28" xfId="90" applyFont="1" applyFill="1" applyBorder="1" applyAlignment="1" applyProtection="1">
      <alignment horizontal="center" vertical="center"/>
      <protection/>
    </xf>
    <xf numFmtId="0" fontId="19" fillId="28" borderId="28" xfId="159" applyFont="1" applyFill="1" applyBorder="1">
      <alignment/>
      <protection/>
    </xf>
    <xf numFmtId="180" fontId="86" fillId="27" borderId="28" xfId="90" applyFont="1" applyFill="1" applyBorder="1" applyAlignment="1" applyProtection="1">
      <alignment vertical="center"/>
      <protection/>
    </xf>
    <xf numFmtId="180" fontId="87" fillId="27" borderId="28" xfId="90" applyFont="1" applyFill="1" applyBorder="1" applyAlignment="1" applyProtection="1">
      <alignment vertical="center"/>
      <protection/>
    </xf>
    <xf numFmtId="180" fontId="88" fillId="27" borderId="28" xfId="90" applyFont="1" applyFill="1" applyBorder="1" applyAlignment="1" applyProtection="1">
      <alignment/>
      <protection/>
    </xf>
    <xf numFmtId="180" fontId="9" fillId="27" borderId="28" xfId="90" applyFont="1" applyFill="1" applyBorder="1" applyAlignment="1" applyProtection="1">
      <alignment/>
      <protection/>
    </xf>
    <xf numFmtId="180" fontId="19" fillId="27" borderId="28" xfId="90" applyFont="1" applyFill="1" applyBorder="1" applyAlignment="1" applyProtection="1">
      <alignment/>
      <protection/>
    </xf>
    <xf numFmtId="37" fontId="78" fillId="27" borderId="28" xfId="161" applyNumberFormat="1" applyFont="1" applyFill="1" applyBorder="1">
      <alignment/>
      <protection/>
    </xf>
    <xf numFmtId="213" fontId="79" fillId="27" borderId="41" xfId="161" applyNumberFormat="1" applyFont="1" applyFill="1" applyBorder="1" applyAlignment="1">
      <alignment horizontal="center" vertical="center"/>
      <protection/>
    </xf>
    <xf numFmtId="213" fontId="79" fillId="27" borderId="42" xfId="161" applyNumberFormat="1" applyFont="1" applyFill="1" applyBorder="1" applyAlignment="1">
      <alignment horizontal="center" vertical="center"/>
      <protection/>
    </xf>
    <xf numFmtId="37" fontId="79" fillId="27" borderId="42" xfId="161" applyNumberFormat="1" applyFont="1" applyFill="1" applyBorder="1" applyAlignment="1">
      <alignment vertical="center"/>
      <protection/>
    </xf>
    <xf numFmtId="180" fontId="79" fillId="27" borderId="42" xfId="90" applyFont="1" applyFill="1" applyBorder="1" applyAlignment="1" applyProtection="1">
      <alignment/>
      <protection/>
    </xf>
    <xf numFmtId="180" fontId="19" fillId="27" borderId="42" xfId="90" applyFont="1" applyFill="1" applyBorder="1" applyAlignment="1" applyProtection="1">
      <alignment/>
      <protection/>
    </xf>
    <xf numFmtId="180" fontId="82" fillId="5" borderId="42" xfId="90" applyFont="1" applyFill="1" applyBorder="1" applyAlignment="1" applyProtection="1">
      <alignment horizontal="center" vertical="center"/>
      <protection/>
    </xf>
    <xf numFmtId="0" fontId="19" fillId="27" borderId="42" xfId="159" applyFont="1" applyFill="1" applyBorder="1">
      <alignment/>
      <protection/>
    </xf>
    <xf numFmtId="208" fontId="0" fillId="27" borderId="35" xfId="85" applyNumberFormat="1" applyFill="1" applyBorder="1" applyAlignment="1" applyProtection="1">
      <alignment horizontal="center" vertical="center"/>
      <protection/>
    </xf>
    <xf numFmtId="208" fontId="0" fillId="27" borderId="43" xfId="85" applyNumberFormat="1" applyFill="1" applyBorder="1" applyAlignment="1" applyProtection="1">
      <alignment horizontal="center" vertical="center"/>
      <protection/>
    </xf>
    <xf numFmtId="208" fontId="0" fillId="27" borderId="36" xfId="85" applyNumberFormat="1" applyFont="1" applyFill="1" applyBorder="1" applyAlignment="1" applyProtection="1">
      <alignment horizontal="center" vertical="center"/>
      <protection/>
    </xf>
    <xf numFmtId="208" fontId="0" fillId="0" borderId="44" xfId="85" applyNumberFormat="1" applyFill="1" applyBorder="1" applyAlignment="1" applyProtection="1">
      <alignment vertical="center"/>
      <protection/>
    </xf>
    <xf numFmtId="208" fontId="0" fillId="27" borderId="3" xfId="85" applyNumberFormat="1" applyFill="1" applyBorder="1" applyAlignment="1" applyProtection="1">
      <alignment/>
      <protection/>
    </xf>
    <xf numFmtId="180" fontId="88" fillId="27" borderId="0" xfId="90" applyFont="1" applyFill="1" applyBorder="1" applyAlignment="1" applyProtection="1">
      <alignment/>
      <protection/>
    </xf>
    <xf numFmtId="208" fontId="39" fillId="0" borderId="0" xfId="90" applyNumberFormat="1" applyFont="1" applyFill="1" applyBorder="1" applyAlignment="1" applyProtection="1">
      <alignment/>
      <protection/>
    </xf>
    <xf numFmtId="37" fontId="89" fillId="0" borderId="0" xfId="161" applyNumberFormat="1" applyFont="1" applyFill="1" applyBorder="1" applyAlignment="1">
      <alignment horizontal="left" vertical="center"/>
      <protection/>
    </xf>
    <xf numFmtId="208" fontId="39" fillId="0" borderId="0" xfId="90" applyNumberFormat="1" applyFont="1" applyFill="1" applyBorder="1" applyAlignment="1" applyProtection="1">
      <alignment horizontal="center"/>
      <protection/>
    </xf>
    <xf numFmtId="0" fontId="32" fillId="0" borderId="0" xfId="167" applyFont="1" applyFill="1" applyAlignment="1">
      <alignment horizontal="center"/>
      <protection/>
    </xf>
    <xf numFmtId="208" fontId="32" fillId="0" borderId="0" xfId="90" applyNumberFormat="1" applyFont="1" applyFill="1" applyBorder="1" applyAlignment="1" applyProtection="1">
      <alignment horizontal="center"/>
      <protection/>
    </xf>
    <xf numFmtId="208" fontId="36" fillId="0" borderId="0" xfId="90" applyNumberFormat="1" applyFont="1" applyFill="1" applyBorder="1" applyAlignment="1" applyProtection="1">
      <alignment horizontal="center"/>
      <protection/>
    </xf>
    <xf numFmtId="0" fontId="36" fillId="0" borderId="0" xfId="167" applyFont="1" applyFill="1" applyAlignment="1">
      <alignment horizontal="center"/>
      <protection/>
    </xf>
    <xf numFmtId="208" fontId="36" fillId="0" borderId="0" xfId="90" applyNumberFormat="1" applyFont="1" applyFill="1" applyBorder="1" applyAlignment="1" applyProtection="1">
      <alignment/>
      <protection/>
    </xf>
    <xf numFmtId="208" fontId="70" fillId="0" borderId="17" xfId="90" applyNumberFormat="1" applyFont="1" applyFill="1" applyBorder="1" applyAlignment="1" applyProtection="1">
      <alignment horizontal="center"/>
      <protection/>
    </xf>
    <xf numFmtId="37" fontId="70" fillId="0" borderId="18" xfId="161" applyNumberFormat="1" applyFont="1" applyFill="1" applyBorder="1" applyAlignment="1">
      <alignment horizontal="center"/>
      <protection/>
    </xf>
    <xf numFmtId="208" fontId="70" fillId="0" borderId="18" xfId="90" applyNumberFormat="1" applyFont="1" applyFill="1" applyBorder="1" applyAlignment="1" applyProtection="1">
      <alignment horizontal="center" vertical="center"/>
      <protection/>
    </xf>
    <xf numFmtId="208" fontId="70" fillId="0" borderId="19" xfId="90" applyNumberFormat="1" applyFont="1" applyFill="1" applyBorder="1" applyAlignment="1" applyProtection="1">
      <alignment horizontal="center"/>
      <protection/>
    </xf>
    <xf numFmtId="208" fontId="16" fillId="0" borderId="0" xfId="90" applyNumberFormat="1" applyFont="1" applyFill="1" applyBorder="1" applyAlignment="1" applyProtection="1">
      <alignment/>
      <protection/>
    </xf>
    <xf numFmtId="208" fontId="70" fillId="0" borderId="20" xfId="90" applyNumberFormat="1" applyFont="1" applyFill="1" applyBorder="1" applyAlignment="1" applyProtection="1">
      <alignment horizontal="center" vertical="center"/>
      <protection/>
    </xf>
    <xf numFmtId="37" fontId="70" fillId="0" borderId="21" xfId="161" applyNumberFormat="1" applyFont="1" applyFill="1" applyBorder="1" applyAlignment="1">
      <alignment horizontal="left" vertical="center"/>
      <protection/>
    </xf>
    <xf numFmtId="208" fontId="70" fillId="0" borderId="21" xfId="90" applyNumberFormat="1" applyFont="1" applyFill="1" applyBorder="1" applyAlignment="1" applyProtection="1">
      <alignment horizontal="center" vertical="center"/>
      <protection/>
    </xf>
    <xf numFmtId="208" fontId="67" fillId="0" borderId="23" xfId="90" applyNumberFormat="1" applyFont="1" applyFill="1" applyBorder="1" applyAlignment="1" applyProtection="1">
      <alignment horizontal="center" vertical="center"/>
      <protection/>
    </xf>
    <xf numFmtId="208" fontId="67" fillId="0" borderId="24" xfId="90" applyNumberFormat="1" applyFont="1" applyFill="1" applyBorder="1" applyAlignment="1" applyProtection="1">
      <alignment horizontal="center" vertical="center"/>
      <protection/>
    </xf>
    <xf numFmtId="208" fontId="67" fillId="0" borderId="25" xfId="90" applyNumberFormat="1" applyFont="1" applyFill="1" applyBorder="1" applyAlignment="1" applyProtection="1">
      <alignment/>
      <protection/>
    </xf>
    <xf numFmtId="208" fontId="36" fillId="0" borderId="27" xfId="90" applyNumberFormat="1" applyFont="1" applyFill="1" applyBorder="1" applyAlignment="1" applyProtection="1">
      <alignment vertical="center"/>
      <protection/>
    </xf>
    <xf numFmtId="208" fontId="36" fillId="0" borderId="27" xfId="90" applyNumberFormat="1" applyFont="1" applyFill="1" applyBorder="1" applyAlignment="1" applyProtection="1">
      <alignment horizontal="right" vertical="center"/>
      <protection/>
    </xf>
    <xf numFmtId="208" fontId="36" fillId="0" borderId="45" xfId="90" applyNumberFormat="1" applyFont="1" applyFill="1" applyBorder="1" applyAlignment="1" applyProtection="1">
      <alignment vertical="center"/>
      <protection/>
    </xf>
    <xf numFmtId="208" fontId="36" fillId="0" borderId="30" xfId="90" applyNumberFormat="1" applyFont="1" applyFill="1" applyBorder="1" applyAlignment="1" applyProtection="1">
      <alignment/>
      <protection/>
    </xf>
    <xf numFmtId="208" fontId="36" fillId="0" borderId="14" xfId="90" applyNumberFormat="1" applyFont="1" applyFill="1" applyBorder="1" applyAlignment="1" applyProtection="1">
      <alignment/>
      <protection/>
    </xf>
    <xf numFmtId="208" fontId="36" fillId="0" borderId="25" xfId="90" applyNumberFormat="1" applyFont="1" applyFill="1" applyBorder="1" applyAlignment="1" applyProtection="1">
      <alignment/>
      <protection/>
    </xf>
    <xf numFmtId="208" fontId="36" fillId="0" borderId="28" xfId="90" applyNumberFormat="1" applyFont="1" applyFill="1" applyBorder="1" applyAlignment="1" applyProtection="1">
      <alignment vertical="center"/>
      <protection/>
    </xf>
    <xf numFmtId="208" fontId="36" fillId="0" borderId="28" xfId="90" applyNumberFormat="1" applyFont="1" applyFill="1" applyBorder="1" applyAlignment="1" applyProtection="1">
      <alignment horizontal="right" vertical="center"/>
      <protection/>
    </xf>
    <xf numFmtId="208" fontId="36" fillId="0" borderId="29" xfId="90" applyNumberFormat="1" applyFont="1" applyFill="1" applyBorder="1" applyAlignment="1" applyProtection="1">
      <alignment vertical="center"/>
      <protection/>
    </xf>
    <xf numFmtId="208" fontId="36" fillId="0" borderId="30" xfId="90" applyNumberFormat="1" applyFont="1" applyFill="1" applyBorder="1" applyAlignment="1" applyProtection="1">
      <alignment horizontal="right"/>
      <protection/>
    </xf>
    <xf numFmtId="208" fontId="36" fillId="0" borderId="28" xfId="90" applyNumberFormat="1" applyFont="1" applyFill="1" applyBorder="1" applyAlignment="1" applyProtection="1">
      <alignment horizontal="left" vertical="center"/>
      <protection/>
    </xf>
    <xf numFmtId="208" fontId="19" fillId="28" borderId="31" xfId="90" applyNumberFormat="1" applyFont="1" applyFill="1" applyBorder="1" applyAlignment="1" applyProtection="1">
      <alignment horizontal="center" vertical="center"/>
      <protection/>
    </xf>
    <xf numFmtId="213" fontId="19" fillId="28" borderId="28" xfId="161" applyNumberFormat="1" applyFont="1" applyFill="1" applyBorder="1" applyAlignment="1">
      <alignment horizontal="center" vertical="center"/>
      <protection/>
    </xf>
    <xf numFmtId="208" fontId="19" fillId="28" borderId="28" xfId="90" applyNumberFormat="1" applyFont="1" applyFill="1" applyBorder="1" applyAlignment="1" applyProtection="1">
      <alignment vertical="center"/>
      <protection/>
    </xf>
    <xf numFmtId="208" fontId="36" fillId="28" borderId="28" xfId="90" applyNumberFormat="1" applyFont="1" applyFill="1" applyBorder="1" applyAlignment="1" applyProtection="1">
      <alignment vertical="center"/>
      <protection/>
    </xf>
    <xf numFmtId="208" fontId="36" fillId="28" borderId="29" xfId="90" applyNumberFormat="1" applyFont="1" applyFill="1" applyBorder="1" applyAlignment="1" applyProtection="1">
      <alignment vertical="center"/>
      <protection/>
    </xf>
    <xf numFmtId="208" fontId="36" fillId="28" borderId="30" xfId="90" applyNumberFormat="1" applyFont="1" applyFill="1" applyBorder="1" applyAlignment="1" applyProtection="1">
      <alignment/>
      <protection/>
    </xf>
    <xf numFmtId="208" fontId="36" fillId="28" borderId="14" xfId="90" applyNumberFormat="1" applyFont="1" applyFill="1" applyBorder="1" applyAlignment="1" applyProtection="1">
      <alignment/>
      <protection/>
    </xf>
    <xf numFmtId="208" fontId="36" fillId="28" borderId="25" xfId="90" applyNumberFormat="1" applyFont="1" applyFill="1" applyBorder="1" applyAlignment="1" applyProtection="1">
      <alignment/>
      <protection/>
    </xf>
    <xf numFmtId="208" fontId="73" fillId="28" borderId="0" xfId="90" applyNumberFormat="1" applyFont="1" applyFill="1" applyBorder="1" applyAlignment="1" applyProtection="1">
      <alignment/>
      <protection/>
    </xf>
    <xf numFmtId="208" fontId="36" fillId="0" borderId="33" xfId="90" applyNumberFormat="1" applyFont="1" applyFill="1" applyBorder="1" applyAlignment="1" applyProtection="1">
      <alignment vertical="center"/>
      <protection/>
    </xf>
    <xf numFmtId="208" fontId="36" fillId="0" borderId="46" xfId="90" applyNumberFormat="1" applyFont="1" applyFill="1" applyBorder="1" applyAlignment="1" applyProtection="1">
      <alignment vertical="center"/>
      <protection/>
    </xf>
    <xf numFmtId="208" fontId="36" fillId="0" borderId="23" xfId="90" applyNumberFormat="1" applyFont="1" applyFill="1" applyBorder="1" applyAlignment="1" applyProtection="1">
      <alignment/>
      <protection/>
    </xf>
    <xf numFmtId="208" fontId="36" fillId="0" borderId="24" xfId="90" applyNumberFormat="1" applyFont="1" applyFill="1" applyBorder="1" applyAlignment="1" applyProtection="1">
      <alignment/>
      <protection/>
    </xf>
    <xf numFmtId="208" fontId="36" fillId="0" borderId="34" xfId="90" applyNumberFormat="1" applyFont="1" applyFill="1" applyBorder="1" applyAlignment="1" applyProtection="1">
      <alignment/>
      <protection/>
    </xf>
    <xf numFmtId="208" fontId="19" fillId="0" borderId="35" xfId="90" applyNumberFormat="1" applyFont="1" applyFill="1" applyBorder="1" applyAlignment="1" applyProtection="1">
      <alignment horizontal="center" vertical="center"/>
      <protection/>
    </xf>
    <xf numFmtId="37" fontId="19" fillId="0" borderId="36" xfId="161" applyNumberFormat="1" applyFont="1" applyFill="1" applyBorder="1" applyAlignment="1">
      <alignment horizontal="center" vertical="center"/>
      <protection/>
    </xf>
    <xf numFmtId="208" fontId="19" fillId="0" borderId="36" xfId="90" applyNumberFormat="1" applyFont="1" applyFill="1" applyBorder="1" applyAlignment="1" applyProtection="1">
      <alignment horizontal="center" vertical="center"/>
      <protection/>
    </xf>
    <xf numFmtId="208" fontId="19" fillId="0" borderId="36" xfId="90" applyNumberFormat="1" applyFont="1" applyFill="1" applyBorder="1" applyAlignment="1" applyProtection="1">
      <alignment vertical="center"/>
      <protection/>
    </xf>
    <xf numFmtId="208" fontId="36" fillId="0" borderId="36" xfId="90" applyNumberFormat="1" applyFont="1" applyFill="1" applyBorder="1" applyAlignment="1" applyProtection="1">
      <alignment vertical="center"/>
      <protection/>
    </xf>
    <xf numFmtId="208" fontId="36" fillId="0" borderId="47" xfId="90" applyNumberFormat="1" applyFont="1" applyFill="1" applyBorder="1" applyAlignment="1" applyProtection="1">
      <alignment vertical="center"/>
      <protection/>
    </xf>
    <xf numFmtId="208" fontId="36" fillId="0" borderId="48" xfId="90" applyNumberFormat="1" applyFont="1" applyFill="1" applyBorder="1" applyAlignment="1" applyProtection="1">
      <alignment vertical="center"/>
      <protection/>
    </xf>
    <xf numFmtId="208" fontId="36" fillId="0" borderId="44" xfId="90" applyNumberFormat="1" applyFont="1" applyFill="1" applyBorder="1" applyAlignment="1" applyProtection="1">
      <alignment vertical="center"/>
      <protection/>
    </xf>
    <xf numFmtId="37" fontId="2" fillId="0" borderId="0" xfId="161" applyNumberFormat="1" applyFont="1" applyFill="1" applyBorder="1">
      <alignment/>
      <protection/>
    </xf>
    <xf numFmtId="208" fontId="90" fillId="0" borderId="0" xfId="90" applyNumberFormat="1" applyFont="1" applyFill="1" applyBorder="1" applyAlignment="1" applyProtection="1">
      <alignment/>
      <protection/>
    </xf>
    <xf numFmtId="204" fontId="19" fillId="0" borderId="0" xfId="23" applyNumberFormat="1" applyFont="1" applyAlignment="1">
      <alignment horizontal="left"/>
      <protection/>
    </xf>
    <xf numFmtId="204" fontId="19" fillId="0" borderId="0" xfId="23" applyNumberFormat="1" applyFont="1" applyAlignment="1">
      <alignment horizontal="center"/>
      <protection/>
    </xf>
    <xf numFmtId="204" fontId="19" fillId="0" borderId="0" xfId="23" applyNumberFormat="1" applyFont="1">
      <alignment/>
      <protection/>
    </xf>
    <xf numFmtId="0" fontId="19" fillId="0" borderId="0" xfId="23" applyNumberFormat="1" applyFont="1" applyAlignment="1">
      <alignment horizontal="center"/>
      <protection/>
    </xf>
    <xf numFmtId="208" fontId="19" fillId="0" borderId="0" xfId="85" applyNumberFormat="1" applyFont="1" applyFill="1" applyBorder="1" applyAlignment="1" applyProtection="1">
      <alignment/>
      <protection/>
    </xf>
    <xf numFmtId="204" fontId="19" fillId="0" borderId="0" xfId="85" applyNumberFormat="1" applyFont="1" applyFill="1" applyBorder="1" applyAlignment="1" applyProtection="1">
      <alignment/>
      <protection/>
    </xf>
    <xf numFmtId="0" fontId="19" fillId="0" borderId="0" xfId="0" applyFont="1" applyAlignment="1">
      <alignment/>
    </xf>
    <xf numFmtId="0" fontId="66" fillId="0" borderId="0" xfId="23" applyNumberFormat="1" applyFont="1" applyAlignment="1">
      <alignment horizontal="left"/>
      <protection/>
    </xf>
    <xf numFmtId="0" fontId="58" fillId="0" borderId="0" xfId="23" applyNumberFormat="1" applyFont="1" applyAlignment="1">
      <alignment horizontal="center"/>
      <protection/>
    </xf>
    <xf numFmtId="208" fontId="70" fillId="0" borderId="0" xfId="85" applyNumberFormat="1" applyFont="1" applyFill="1" applyBorder="1" applyAlignment="1" applyProtection="1">
      <alignment horizontal="right"/>
      <protection/>
    </xf>
    <xf numFmtId="0" fontId="64" fillId="0" borderId="0" xfId="23" applyNumberFormat="1" applyFont="1" applyBorder="1" applyAlignment="1">
      <alignment horizontal="left"/>
      <protection/>
    </xf>
    <xf numFmtId="0" fontId="91" fillId="0" borderId="0" xfId="23" applyNumberFormat="1" applyFont="1" applyBorder="1" applyAlignment="1">
      <alignment horizontal="center"/>
      <protection/>
    </xf>
    <xf numFmtId="0" fontId="70" fillId="0" borderId="0" xfId="23" applyNumberFormat="1" applyFont="1" applyBorder="1" applyAlignment="1">
      <alignment horizontal="center"/>
      <protection/>
    </xf>
    <xf numFmtId="208" fontId="77" fillId="0" borderId="0" xfId="85" applyNumberFormat="1" applyFont="1" applyFill="1" applyBorder="1" applyAlignment="1" applyProtection="1">
      <alignment wrapText="1"/>
      <protection/>
    </xf>
    <xf numFmtId="0" fontId="69" fillId="0" borderId="0" xfId="23" applyNumberFormat="1" applyFont="1" applyBorder="1" applyAlignment="1">
      <alignment horizontal="center"/>
      <protection/>
    </xf>
    <xf numFmtId="204" fontId="19" fillId="0" borderId="0" xfId="23" applyNumberFormat="1" applyFont="1" applyBorder="1">
      <alignment/>
      <protection/>
    </xf>
    <xf numFmtId="208" fontId="19" fillId="0" borderId="0" xfId="85" applyNumberFormat="1" applyFont="1" applyFill="1" applyBorder="1" applyAlignment="1" applyProtection="1">
      <alignment horizontal="right"/>
      <protection/>
    </xf>
    <xf numFmtId="204" fontId="92" fillId="0" borderId="0" xfId="23" applyNumberFormat="1" applyFont="1" applyBorder="1" applyAlignment="1">
      <alignment horizontal="right"/>
      <protection/>
    </xf>
    <xf numFmtId="0" fontId="93" fillId="0" borderId="0" xfId="23" applyNumberFormat="1" applyFont="1" applyBorder="1" applyAlignment="1">
      <alignment horizontal="right"/>
      <protection/>
    </xf>
    <xf numFmtId="0" fontId="94" fillId="0" borderId="16" xfId="23" applyNumberFormat="1" applyFont="1" applyBorder="1" applyAlignment="1">
      <alignment horizontal="left"/>
      <protection/>
    </xf>
    <xf numFmtId="0" fontId="69" fillId="0" borderId="16" xfId="23" applyNumberFormat="1" applyFont="1" applyBorder="1" applyAlignment="1">
      <alignment horizontal="center"/>
      <protection/>
    </xf>
    <xf numFmtId="204" fontId="19" fillId="0" borderId="16" xfId="23" applyNumberFormat="1" applyFont="1" applyBorder="1">
      <alignment/>
      <protection/>
    </xf>
    <xf numFmtId="0" fontId="70" fillId="0" borderId="16" xfId="23" applyNumberFormat="1" applyFont="1" applyBorder="1" applyAlignment="1">
      <alignment horizontal="center"/>
      <protection/>
    </xf>
    <xf numFmtId="208" fontId="19" fillId="0" borderId="16" xfId="85" applyNumberFormat="1" applyFont="1" applyFill="1" applyBorder="1" applyAlignment="1" applyProtection="1">
      <alignment/>
      <protection/>
    </xf>
    <xf numFmtId="204" fontId="92" fillId="0" borderId="16" xfId="23" applyNumberFormat="1" applyFont="1" applyBorder="1" applyAlignment="1">
      <alignment horizontal="right"/>
      <protection/>
    </xf>
    <xf numFmtId="208" fontId="19" fillId="0" borderId="16" xfId="85" applyNumberFormat="1" applyFont="1" applyFill="1" applyBorder="1" applyAlignment="1" applyProtection="1">
      <alignment horizontal="right"/>
      <protection/>
    </xf>
    <xf numFmtId="204" fontId="70" fillId="0" borderId="0" xfId="23" applyNumberFormat="1" applyFont="1" applyBorder="1" applyAlignment="1">
      <alignment horizontal="left"/>
      <protection/>
    </xf>
    <xf numFmtId="204" fontId="19" fillId="0" borderId="0" xfId="23" applyNumberFormat="1" applyFont="1" applyBorder="1" applyAlignment="1">
      <alignment horizontal="center"/>
      <protection/>
    </xf>
    <xf numFmtId="208" fontId="92" fillId="0" borderId="0" xfId="85" applyNumberFormat="1" applyFont="1" applyFill="1" applyBorder="1" applyAlignment="1" applyProtection="1">
      <alignment horizontal="right"/>
      <protection/>
    </xf>
    <xf numFmtId="208" fontId="70" fillId="0" borderId="0" xfId="85" applyNumberFormat="1" applyFont="1" applyFill="1" applyBorder="1" applyAlignment="1" applyProtection="1">
      <alignment/>
      <protection/>
    </xf>
    <xf numFmtId="204" fontId="70" fillId="0" borderId="0" xfId="23" applyNumberFormat="1" applyFont="1" applyFill="1" applyBorder="1" applyAlignment="1">
      <alignment horizontal="center" vertical="center"/>
      <protection/>
    </xf>
    <xf numFmtId="0" fontId="44" fillId="0" borderId="0" xfId="23" applyNumberFormat="1" applyFont="1" applyFill="1" applyBorder="1" applyAlignment="1">
      <alignment horizontal="center" vertical="center"/>
      <protection/>
    </xf>
    <xf numFmtId="204" fontId="44" fillId="0" borderId="0" xfId="23" applyNumberFormat="1" applyFont="1" applyFill="1" applyBorder="1" applyAlignment="1">
      <alignment horizontal="center" vertical="center"/>
      <protection/>
    </xf>
    <xf numFmtId="204" fontId="44" fillId="0" borderId="0" xfId="23" applyNumberFormat="1" applyFont="1" applyBorder="1" applyAlignment="1">
      <alignment horizontal="left"/>
      <protection/>
    </xf>
    <xf numFmtId="0" fontId="44" fillId="0" borderId="0" xfId="23" applyNumberFormat="1" applyFont="1" applyBorder="1" applyAlignment="1">
      <alignment horizontal="center"/>
      <protection/>
    </xf>
    <xf numFmtId="208" fontId="44" fillId="0" borderId="0" xfId="85" applyNumberFormat="1" applyFont="1" applyFill="1" applyBorder="1" applyAlignment="1" applyProtection="1">
      <alignment/>
      <protection/>
    </xf>
    <xf numFmtId="204" fontId="44" fillId="0" borderId="0" xfId="85" applyNumberFormat="1" applyFont="1" applyFill="1" applyBorder="1" applyAlignment="1" applyProtection="1">
      <alignment/>
      <protection/>
    </xf>
    <xf numFmtId="0" fontId="58" fillId="0" borderId="0" xfId="0" applyFont="1" applyAlignment="1">
      <alignment/>
    </xf>
    <xf numFmtId="204" fontId="58" fillId="0" borderId="0" xfId="23" applyNumberFormat="1" applyFont="1">
      <alignment/>
      <protection/>
    </xf>
    <xf numFmtId="204" fontId="58" fillId="0" borderId="0" xfId="23" applyNumberFormat="1" applyFont="1" applyBorder="1" applyAlignment="1">
      <alignment horizontal="center"/>
      <protection/>
    </xf>
    <xf numFmtId="204" fontId="58" fillId="0" borderId="0" xfId="23" applyNumberFormat="1" applyFont="1" applyBorder="1" applyAlignment="1">
      <alignment horizontal="left"/>
      <protection/>
    </xf>
    <xf numFmtId="0" fontId="58" fillId="0" borderId="0" xfId="23" applyNumberFormat="1" applyFont="1" applyBorder="1" applyAlignment="1">
      <alignment horizontal="center"/>
      <protection/>
    </xf>
    <xf numFmtId="208" fontId="58" fillId="0" borderId="0" xfId="85" applyNumberFormat="1" applyFont="1" applyFill="1" applyBorder="1" applyAlignment="1" applyProtection="1">
      <alignment/>
      <protection/>
    </xf>
    <xf numFmtId="204" fontId="58" fillId="0" borderId="0" xfId="23" applyNumberFormat="1" applyFont="1" applyBorder="1">
      <alignment/>
      <protection/>
    </xf>
    <xf numFmtId="204" fontId="58" fillId="0" borderId="0" xfId="85" applyNumberFormat="1" applyFont="1" applyFill="1" applyBorder="1" applyAlignment="1" applyProtection="1">
      <alignment/>
      <protection/>
    </xf>
    <xf numFmtId="208" fontId="58" fillId="0" borderId="16" xfId="85" applyNumberFormat="1" applyFont="1" applyFill="1" applyBorder="1" applyAlignment="1" applyProtection="1">
      <alignment/>
      <protection/>
    </xf>
    <xf numFmtId="204" fontId="19" fillId="0" borderId="0" xfId="23" applyNumberFormat="1" applyFont="1" applyBorder="1" applyAlignment="1">
      <alignment horizontal="left"/>
      <protection/>
    </xf>
    <xf numFmtId="0" fontId="19" fillId="0" borderId="0" xfId="23" applyNumberFormat="1" applyFont="1" applyBorder="1" applyAlignment="1">
      <alignment horizontal="center"/>
      <protection/>
    </xf>
    <xf numFmtId="204" fontId="69" fillId="0" borderId="0" xfId="23" applyNumberFormat="1" applyFont="1" applyBorder="1" applyAlignment="1">
      <alignment/>
      <protection/>
    </xf>
    <xf numFmtId="204" fontId="69" fillId="0" borderId="0" xfId="23" applyNumberFormat="1" applyFont="1" applyBorder="1" applyAlignment="1">
      <alignment horizontal="left"/>
      <protection/>
    </xf>
    <xf numFmtId="208" fontId="69" fillId="0" borderId="0" xfId="85" applyNumberFormat="1" applyFont="1" applyFill="1" applyBorder="1" applyAlignment="1" applyProtection="1">
      <alignment/>
      <protection/>
    </xf>
    <xf numFmtId="204" fontId="69" fillId="0" borderId="0" xfId="85" applyNumberFormat="1" applyFont="1" applyFill="1" applyBorder="1" applyAlignment="1" applyProtection="1">
      <alignment/>
      <protection/>
    </xf>
    <xf numFmtId="204" fontId="69" fillId="0" borderId="0" xfId="23" applyNumberFormat="1" applyFont="1" applyBorder="1" applyAlignment="1">
      <alignment horizontal="center"/>
      <protection/>
    </xf>
    <xf numFmtId="0" fontId="69" fillId="0" borderId="0" xfId="23" applyFont="1">
      <alignment/>
      <protection/>
    </xf>
    <xf numFmtId="204" fontId="69" fillId="0" borderId="0" xfId="23" applyNumberFormat="1" applyFont="1">
      <alignment/>
      <protection/>
    </xf>
    <xf numFmtId="204" fontId="58" fillId="0" borderId="0" xfId="23" applyNumberFormat="1" applyFont="1" applyBorder="1" applyAlignment="1">
      <alignment/>
      <protection/>
    </xf>
    <xf numFmtId="204" fontId="58" fillId="0" borderId="0" xfId="23" applyNumberFormat="1" applyFont="1" applyFill="1" applyBorder="1" applyAlignment="1">
      <alignment horizontal="left"/>
      <protection/>
    </xf>
    <xf numFmtId="204" fontId="58" fillId="0" borderId="0" xfId="23" applyNumberFormat="1" applyFont="1" applyFill="1" applyBorder="1" applyAlignment="1">
      <alignment horizontal="center"/>
      <protection/>
    </xf>
    <xf numFmtId="204" fontId="44" fillId="0" borderId="0" xfId="23" applyNumberFormat="1" applyFont="1" applyFill="1" applyBorder="1" applyAlignment="1">
      <alignment horizontal="left" wrapText="1"/>
      <protection/>
    </xf>
    <xf numFmtId="0" fontId="44" fillId="0" borderId="0" xfId="23" applyNumberFormat="1" applyFont="1" applyFill="1" applyBorder="1" applyAlignment="1">
      <alignment horizontal="center" wrapText="1"/>
      <protection/>
    </xf>
    <xf numFmtId="208" fontId="44" fillId="0" borderId="49" xfId="85" applyNumberFormat="1" applyFont="1" applyFill="1" applyBorder="1" applyAlignment="1" applyProtection="1">
      <alignment/>
      <protection/>
    </xf>
    <xf numFmtId="204" fontId="58" fillId="0" borderId="0" xfId="23" applyNumberFormat="1" applyFont="1" applyAlignment="1">
      <alignment/>
      <protection/>
    </xf>
    <xf numFmtId="0" fontId="19" fillId="0" borderId="0" xfId="23" applyFont="1">
      <alignment/>
      <protection/>
    </xf>
    <xf numFmtId="204" fontId="69" fillId="0" borderId="0" xfId="23" applyNumberFormat="1" applyFont="1" applyFill="1" applyBorder="1" applyAlignment="1">
      <alignment horizontal="left"/>
      <protection/>
    </xf>
    <xf numFmtId="204" fontId="69" fillId="0" borderId="0" xfId="23" applyNumberFormat="1" applyFont="1" applyFill="1" applyBorder="1" applyAlignment="1">
      <alignment horizontal="center"/>
      <protection/>
    </xf>
    <xf numFmtId="204" fontId="44" fillId="0" borderId="0" xfId="23" applyNumberFormat="1" applyFont="1" applyBorder="1" applyAlignment="1">
      <alignment horizontal="left" vertical="center"/>
      <protection/>
    </xf>
    <xf numFmtId="0" fontId="44" fillId="0" borderId="0" xfId="23" applyNumberFormat="1" applyFont="1" applyBorder="1" applyAlignment="1">
      <alignment horizontal="center" vertical="center"/>
      <protection/>
    </xf>
    <xf numFmtId="208" fontId="44" fillId="0" borderId="0" xfId="85" applyNumberFormat="1" applyFont="1" applyFill="1" applyBorder="1" applyAlignment="1" applyProtection="1">
      <alignment vertical="center"/>
      <protection/>
    </xf>
    <xf numFmtId="204" fontId="44" fillId="0" borderId="0" xfId="85" applyNumberFormat="1" applyFont="1" applyFill="1" applyBorder="1" applyAlignment="1" applyProtection="1">
      <alignment vertical="center"/>
      <protection/>
    </xf>
    <xf numFmtId="0" fontId="58" fillId="0" borderId="0" xfId="23" applyFont="1" applyAlignment="1">
      <alignment vertical="center"/>
      <protection/>
    </xf>
    <xf numFmtId="204" fontId="58" fillId="0" borderId="0" xfId="23" applyNumberFormat="1" applyFont="1" applyAlignment="1">
      <alignment vertical="center"/>
      <protection/>
    </xf>
    <xf numFmtId="204" fontId="58" fillId="0" borderId="0" xfId="23" applyNumberFormat="1" applyFont="1" applyFill="1" applyBorder="1" applyAlignment="1">
      <alignment horizontal="left" wrapText="1"/>
      <protection/>
    </xf>
    <xf numFmtId="208" fontId="58" fillId="0" borderId="49" xfId="85" applyNumberFormat="1" applyFont="1" applyFill="1" applyBorder="1" applyAlignment="1" applyProtection="1">
      <alignment/>
      <protection/>
    </xf>
    <xf numFmtId="204" fontId="58" fillId="0" borderId="0" xfId="23" applyNumberFormat="1" applyFont="1" applyAlignment="1">
      <alignment horizontal="left"/>
      <protection/>
    </xf>
    <xf numFmtId="204" fontId="58" fillId="0" borderId="0" xfId="23" applyNumberFormat="1" applyFont="1" applyAlignment="1">
      <alignment horizontal="center"/>
      <protection/>
    </xf>
    <xf numFmtId="204" fontId="44" fillId="0" borderId="0" xfId="23" applyNumberFormat="1" applyFont="1" applyBorder="1" applyAlignment="1">
      <alignment horizontal="center"/>
      <protection/>
    </xf>
    <xf numFmtId="204" fontId="44" fillId="0" borderId="0" xfId="85" applyNumberFormat="1" applyFont="1" applyFill="1" applyBorder="1" applyAlignment="1" applyProtection="1">
      <alignment horizontal="center"/>
      <protection/>
    </xf>
    <xf numFmtId="0" fontId="58" fillId="0" borderId="0" xfId="23" applyNumberFormat="1" applyFont="1" applyBorder="1" applyAlignment="1">
      <alignment horizontal="left"/>
      <protection/>
    </xf>
    <xf numFmtId="0" fontId="58" fillId="0" borderId="0" xfId="23" applyNumberFormat="1" applyFont="1" applyAlignment="1">
      <alignment horizontal="left"/>
      <protection/>
    </xf>
    <xf numFmtId="204" fontId="44" fillId="0" borderId="0" xfId="23" applyNumberFormat="1" applyFont="1" applyAlignment="1">
      <alignment horizontal="left"/>
      <protection/>
    </xf>
    <xf numFmtId="204" fontId="66" fillId="0" borderId="0" xfId="85" applyNumberFormat="1" applyFont="1" applyFill="1" applyBorder="1" applyAlignment="1" applyProtection="1">
      <alignment horizontal="center"/>
      <protection/>
    </xf>
    <xf numFmtId="0" fontId="19" fillId="0" borderId="0" xfId="23" applyFont="1" applyAlignment="1">
      <alignment horizontal="left"/>
      <protection/>
    </xf>
    <xf numFmtId="0" fontId="19" fillId="0" borderId="0" xfId="23" applyFont="1" applyAlignment="1">
      <alignment horizontal="center"/>
      <protection/>
    </xf>
    <xf numFmtId="0" fontId="19" fillId="0" borderId="0" xfId="23" applyFont="1" applyBorder="1" applyAlignment="1">
      <alignment horizontal="center"/>
      <protection/>
    </xf>
    <xf numFmtId="0" fontId="19" fillId="0" borderId="0" xfId="23" applyFont="1" applyBorder="1">
      <alignment/>
      <protection/>
    </xf>
    <xf numFmtId="0" fontId="19" fillId="0" borderId="0" xfId="23" applyFont="1" applyBorder="1" applyAlignment="1">
      <alignment/>
      <protection/>
    </xf>
    <xf numFmtId="208" fontId="19" fillId="0" borderId="0" xfId="23" applyNumberFormat="1" applyFont="1" applyBorder="1">
      <alignment/>
      <protection/>
    </xf>
    <xf numFmtId="204" fontId="19" fillId="0" borderId="0" xfId="23" applyNumberFormat="1" applyFont="1" applyBorder="1" applyAlignment="1">
      <alignment horizontal="right"/>
      <protection/>
    </xf>
    <xf numFmtId="0" fontId="19" fillId="0" borderId="0" xfId="23" applyFont="1" applyBorder="1" applyAlignment="1">
      <alignment horizontal="right"/>
      <protection/>
    </xf>
    <xf numFmtId="0" fontId="19" fillId="0" borderId="0" xfId="23" applyNumberFormat="1" applyFont="1">
      <alignment/>
      <protection/>
    </xf>
    <xf numFmtId="204" fontId="70" fillId="0" borderId="0" xfId="85" applyNumberFormat="1" applyFont="1" applyFill="1" applyBorder="1" applyAlignment="1" applyProtection="1">
      <alignment horizontal="right"/>
      <protection/>
    </xf>
    <xf numFmtId="0" fontId="64" fillId="0" borderId="0" xfId="165" applyFont="1" applyBorder="1" applyAlignment="1">
      <alignment horizontal="left"/>
      <protection/>
    </xf>
    <xf numFmtId="181" fontId="19" fillId="0" borderId="0" xfId="165" applyNumberFormat="1" applyFont="1" applyBorder="1" applyAlignment="1">
      <alignment/>
      <protection/>
    </xf>
    <xf numFmtId="0" fontId="19" fillId="0" borderId="0" xfId="165" applyNumberFormat="1" applyFont="1" applyBorder="1" applyAlignment="1">
      <alignment horizontal="center"/>
      <protection/>
    </xf>
    <xf numFmtId="208" fontId="19" fillId="0" borderId="0" xfId="165" applyNumberFormat="1" applyFont="1" applyBorder="1">
      <alignment/>
      <protection/>
    </xf>
    <xf numFmtId="0" fontId="19" fillId="0" borderId="16" xfId="23" applyFont="1" applyBorder="1">
      <alignment/>
      <protection/>
    </xf>
    <xf numFmtId="181" fontId="19" fillId="0" borderId="16" xfId="165" applyNumberFormat="1" applyFont="1" applyBorder="1" applyAlignment="1">
      <alignment/>
      <protection/>
    </xf>
    <xf numFmtId="0" fontId="19" fillId="0" borderId="16" xfId="165" applyNumberFormat="1" applyFont="1" applyBorder="1" applyAlignment="1">
      <alignment horizontal="center"/>
      <protection/>
    </xf>
    <xf numFmtId="208" fontId="19" fillId="0" borderId="16" xfId="165" applyNumberFormat="1" applyFont="1" applyBorder="1">
      <alignment/>
      <protection/>
    </xf>
    <xf numFmtId="204" fontId="19" fillId="0" borderId="16" xfId="23" applyNumberFormat="1" applyFont="1" applyBorder="1" applyAlignment="1">
      <alignment horizontal="right"/>
      <protection/>
    </xf>
    <xf numFmtId="0" fontId="19" fillId="0" borderId="16" xfId="23" applyFont="1" applyBorder="1" applyAlignment="1">
      <alignment horizontal="right"/>
      <protection/>
    </xf>
    <xf numFmtId="204" fontId="71" fillId="0" borderId="16" xfId="85" applyNumberFormat="1" applyFont="1" applyFill="1" applyBorder="1" applyAlignment="1" applyProtection="1">
      <alignment horizontal="right"/>
      <protection/>
    </xf>
    <xf numFmtId="0" fontId="70" fillId="0" borderId="0" xfId="165" applyFont="1" applyBorder="1" applyAlignment="1">
      <alignment/>
      <protection/>
    </xf>
    <xf numFmtId="0" fontId="92" fillId="0" borderId="0" xfId="85" applyNumberFormat="1" applyFont="1" applyFill="1" applyBorder="1" applyAlignment="1" applyProtection="1">
      <alignment horizontal="center"/>
      <protection/>
    </xf>
    <xf numFmtId="214" fontId="92" fillId="0" borderId="0" xfId="85" applyNumberFormat="1" applyFont="1" applyFill="1" applyBorder="1" applyAlignment="1" applyProtection="1">
      <alignment horizontal="right"/>
      <protection/>
    </xf>
    <xf numFmtId="204" fontId="92" fillId="0" borderId="0" xfId="85" applyNumberFormat="1" applyFont="1" applyFill="1" applyBorder="1" applyAlignment="1" applyProtection="1">
      <alignment horizontal="right"/>
      <protection/>
    </xf>
    <xf numFmtId="0" fontId="96" fillId="0" borderId="0" xfId="23" applyFont="1" applyFill="1" applyBorder="1" applyAlignment="1">
      <alignment horizontal="center" vertical="center"/>
      <protection/>
    </xf>
    <xf numFmtId="0" fontId="44" fillId="0" borderId="0" xfId="23" applyFont="1" applyFill="1">
      <alignment/>
      <protection/>
    </xf>
    <xf numFmtId="181" fontId="58" fillId="0" borderId="0" xfId="165" applyNumberFormat="1" applyFont="1" applyBorder="1" applyAlignment="1">
      <alignment/>
      <protection/>
    </xf>
    <xf numFmtId="181" fontId="58" fillId="0" borderId="0" xfId="165" applyNumberFormat="1" applyFont="1" applyBorder="1" applyAlignment="1">
      <alignment horizontal="right"/>
      <protection/>
    </xf>
    <xf numFmtId="0" fontId="58" fillId="0" borderId="0" xfId="165" applyNumberFormat="1" applyFont="1" applyBorder="1" applyAlignment="1">
      <alignment horizontal="center"/>
      <protection/>
    </xf>
    <xf numFmtId="181" fontId="58" fillId="0" borderId="0" xfId="165" applyNumberFormat="1" applyFont="1" applyBorder="1" applyAlignment="1">
      <alignment horizontal="center"/>
      <protection/>
    </xf>
    <xf numFmtId="204" fontId="58" fillId="0" borderId="0" xfId="85" applyNumberFormat="1" applyFont="1" applyFill="1" applyBorder="1" applyAlignment="1" applyProtection="1">
      <alignment horizontal="right"/>
      <protection/>
    </xf>
    <xf numFmtId="208" fontId="58" fillId="0" borderId="0" xfId="85" applyNumberFormat="1" applyFont="1" applyFill="1" applyBorder="1" applyAlignment="1" applyProtection="1">
      <alignment horizontal="right"/>
      <protection/>
    </xf>
    <xf numFmtId="181" fontId="69" fillId="0" borderId="0" xfId="165" applyNumberFormat="1" applyFont="1" applyBorder="1" applyAlignment="1">
      <alignment horizontal="right"/>
      <protection/>
    </xf>
    <xf numFmtId="204" fontId="78" fillId="0" borderId="0" xfId="85" applyNumberFormat="1" applyFont="1" applyFill="1" applyBorder="1" applyAlignment="1" applyProtection="1">
      <alignment horizontal="right"/>
      <protection/>
    </xf>
    <xf numFmtId="181" fontId="44" fillId="0" borderId="0" xfId="165" applyNumberFormat="1" applyFont="1" applyBorder="1" applyAlignment="1">
      <alignment horizontal="right"/>
      <protection/>
    </xf>
    <xf numFmtId="181" fontId="44" fillId="0" borderId="0" xfId="165" applyNumberFormat="1" applyFont="1" applyBorder="1" applyAlignment="1">
      <alignment horizontal="center"/>
      <protection/>
    </xf>
    <xf numFmtId="181" fontId="44" fillId="0" borderId="0" xfId="165" applyNumberFormat="1" applyFont="1" applyBorder="1" applyAlignment="1">
      <alignment/>
      <protection/>
    </xf>
    <xf numFmtId="0" fontId="44" fillId="0" borderId="0" xfId="165" applyNumberFormat="1" applyFont="1" applyBorder="1" applyAlignment="1">
      <alignment horizontal="center"/>
      <protection/>
    </xf>
    <xf numFmtId="204" fontId="44" fillId="0" borderId="0" xfId="85" applyNumberFormat="1" applyFont="1" applyFill="1" applyBorder="1" applyAlignment="1" applyProtection="1">
      <alignment horizontal="right"/>
      <protection/>
    </xf>
    <xf numFmtId="208" fontId="44" fillId="0" borderId="0" xfId="85" applyNumberFormat="1" applyFont="1" applyFill="1" applyBorder="1" applyAlignment="1" applyProtection="1">
      <alignment horizontal="right"/>
      <protection/>
    </xf>
    <xf numFmtId="0" fontId="58" fillId="0" borderId="0" xfId="23" applyFont="1" applyBorder="1" applyAlignment="1">
      <alignment horizontal="right"/>
      <protection/>
    </xf>
    <xf numFmtId="181" fontId="69" fillId="0" borderId="0" xfId="165" applyNumberFormat="1" applyFont="1" applyBorder="1" applyAlignment="1">
      <alignment horizontal="center"/>
      <protection/>
    </xf>
    <xf numFmtId="181" fontId="69" fillId="0" borderId="0" xfId="165" applyNumberFormat="1" applyFont="1" applyBorder="1" applyAlignment="1">
      <alignment/>
      <protection/>
    </xf>
    <xf numFmtId="0" fontId="69" fillId="0" borderId="0" xfId="165" applyNumberFormat="1" applyFont="1" applyBorder="1" applyAlignment="1">
      <alignment horizontal="center"/>
      <protection/>
    </xf>
    <xf numFmtId="204" fontId="69" fillId="0" borderId="0" xfId="85" applyNumberFormat="1" applyFont="1" applyFill="1" applyBorder="1" applyAlignment="1" applyProtection="1">
      <alignment horizontal="right"/>
      <protection/>
    </xf>
    <xf numFmtId="208" fontId="69" fillId="0" borderId="0" xfId="85" applyNumberFormat="1" applyFont="1" applyFill="1" applyBorder="1" applyAlignment="1" applyProtection="1">
      <alignment horizontal="right"/>
      <protection/>
    </xf>
    <xf numFmtId="0" fontId="69" fillId="0" borderId="0" xfId="23" applyFont="1" applyBorder="1">
      <alignment/>
      <protection/>
    </xf>
    <xf numFmtId="215" fontId="58" fillId="0" borderId="0" xfId="85" applyNumberFormat="1" applyFont="1" applyFill="1" applyBorder="1" applyAlignment="1" applyProtection="1">
      <alignment horizontal="right"/>
      <protection/>
    </xf>
    <xf numFmtId="181" fontId="44" fillId="0" borderId="0" xfId="165" applyNumberFormat="1" applyFont="1" applyBorder="1">
      <alignment/>
      <protection/>
    </xf>
    <xf numFmtId="181" fontId="44" fillId="0" borderId="49" xfId="165" applyNumberFormat="1" applyFont="1" applyBorder="1" applyAlignment="1">
      <alignment horizontal="center"/>
      <protection/>
    </xf>
    <xf numFmtId="204" fontId="44" fillId="0" borderId="49" xfId="23" applyNumberFormat="1" applyFont="1" applyFill="1" applyBorder="1" applyAlignment="1">
      <alignment horizontal="right"/>
      <protection/>
    </xf>
    <xf numFmtId="208" fontId="44" fillId="0" borderId="0" xfId="23" applyNumberFormat="1" applyFont="1" applyBorder="1" applyAlignment="1">
      <alignment horizontal="right"/>
      <protection/>
    </xf>
    <xf numFmtId="204" fontId="44" fillId="0" borderId="49" xfId="23" applyNumberFormat="1" applyFont="1" applyBorder="1" applyAlignment="1">
      <alignment horizontal="right"/>
      <protection/>
    </xf>
    <xf numFmtId="181" fontId="69" fillId="0" borderId="0" xfId="165" applyNumberFormat="1" applyFont="1" applyBorder="1" applyAlignment="1">
      <alignment horizontal="left"/>
      <protection/>
    </xf>
    <xf numFmtId="204" fontId="44" fillId="0" borderId="0" xfId="23" applyNumberFormat="1" applyFont="1" applyBorder="1" applyAlignment="1">
      <alignment horizontal="right"/>
      <protection/>
    </xf>
    <xf numFmtId="204" fontId="78" fillId="0" borderId="0" xfId="23" applyNumberFormat="1" applyFont="1" applyBorder="1">
      <alignment/>
      <protection/>
    </xf>
    <xf numFmtId="204" fontId="44" fillId="0" borderId="0" xfId="23" applyNumberFormat="1" applyFont="1">
      <alignment/>
      <protection/>
    </xf>
    <xf numFmtId="204" fontId="96" fillId="0" borderId="0" xfId="23" applyNumberFormat="1" applyFont="1" applyBorder="1" applyAlignment="1">
      <alignment horizontal="left"/>
      <protection/>
    </xf>
    <xf numFmtId="204" fontId="44" fillId="0" borderId="0" xfId="23" applyNumberFormat="1" applyFont="1" applyAlignment="1">
      <alignment horizontal="center"/>
      <protection/>
    </xf>
    <xf numFmtId="204" fontId="96" fillId="0" borderId="0" xfId="23" applyNumberFormat="1" applyFont="1" applyBorder="1" applyAlignment="1">
      <alignment/>
      <protection/>
    </xf>
    <xf numFmtId="204" fontId="96" fillId="0" borderId="0" xfId="23" applyNumberFormat="1" applyFont="1" applyBorder="1">
      <alignment/>
      <protection/>
    </xf>
    <xf numFmtId="204" fontId="96" fillId="0" borderId="0" xfId="85" applyNumberFormat="1" applyFont="1" applyFill="1" applyBorder="1" applyAlignment="1" applyProtection="1">
      <alignment horizontal="center"/>
      <protection/>
    </xf>
    <xf numFmtId="204" fontId="78" fillId="0" borderId="0" xfId="23" applyNumberFormat="1" applyFont="1" applyBorder="1" applyAlignment="1">
      <alignment horizontal="left"/>
      <protection/>
    </xf>
    <xf numFmtId="0" fontId="78" fillId="0" borderId="0" xfId="23" applyNumberFormat="1" applyFont="1" applyBorder="1" applyAlignment="1">
      <alignment horizontal="left"/>
      <protection/>
    </xf>
    <xf numFmtId="0" fontId="58" fillId="0" borderId="0" xfId="23" applyNumberFormat="1" applyFont="1" applyAlignment="1">
      <alignment/>
      <protection/>
    </xf>
    <xf numFmtId="204" fontId="97" fillId="0" borderId="0" xfId="23" applyNumberFormat="1" applyFont="1">
      <alignment/>
      <protection/>
    </xf>
    <xf numFmtId="0" fontId="19" fillId="0" borderId="0" xfId="23" applyFont="1" applyBorder="1" applyAlignment="1">
      <alignment horizontal="left" vertical="center" wrapText="1"/>
      <protection/>
    </xf>
    <xf numFmtId="3" fontId="19" fillId="0" borderId="0" xfId="23" applyNumberFormat="1" applyFont="1" applyBorder="1" applyAlignment="1">
      <alignment horizontal="right" vertical="center" wrapText="1"/>
      <protection/>
    </xf>
    <xf numFmtId="0" fontId="19" fillId="0" borderId="0" xfId="85" applyNumberFormat="1" applyFont="1" applyFill="1" applyBorder="1" applyAlignment="1" applyProtection="1">
      <alignment horizontal="center" vertical="center" wrapText="1"/>
      <protection/>
    </xf>
    <xf numFmtId="208" fontId="19" fillId="0" borderId="0" xfId="85" applyNumberFormat="1" applyFont="1" applyFill="1" applyBorder="1" applyAlignment="1" applyProtection="1">
      <alignment horizontal="right" vertical="center" wrapText="1"/>
      <protection/>
    </xf>
    <xf numFmtId="0" fontId="19" fillId="0" borderId="0" xfId="23" applyNumberFormat="1" applyFont="1" applyBorder="1" applyAlignment="1">
      <alignment horizontal="center" vertical="center" wrapText="1"/>
      <protection/>
    </xf>
    <xf numFmtId="208" fontId="19" fillId="0" borderId="0" xfId="23" applyNumberFormat="1" applyFont="1" applyBorder="1" applyAlignment="1">
      <alignment vertical="center" wrapText="1"/>
      <protection/>
    </xf>
    <xf numFmtId="0" fontId="70" fillId="0" borderId="0" xfId="23" applyFont="1" applyBorder="1" applyAlignment="1">
      <alignment horizontal="center" vertical="center" wrapText="1"/>
      <protection/>
    </xf>
    <xf numFmtId="3" fontId="19" fillId="0" borderId="0" xfId="85" applyNumberFormat="1" applyFont="1" applyFill="1" applyBorder="1" applyAlignment="1" applyProtection="1">
      <alignment horizontal="right" vertical="center" wrapText="1"/>
      <protection/>
    </xf>
    <xf numFmtId="0" fontId="70" fillId="0" borderId="0" xfId="85" applyNumberFormat="1" applyFont="1" applyFill="1" applyBorder="1" applyAlignment="1" applyProtection="1">
      <alignment horizontal="center" vertical="center" wrapText="1"/>
      <protection/>
    </xf>
    <xf numFmtId="208" fontId="70" fillId="0" borderId="0" xfId="85" applyNumberFormat="1" applyFont="1" applyFill="1" applyBorder="1" applyAlignment="1" applyProtection="1">
      <alignment horizontal="center" vertical="center" wrapText="1"/>
      <protection/>
    </xf>
    <xf numFmtId="3" fontId="70" fillId="0" borderId="0" xfId="23" applyNumberFormat="1" applyFont="1" applyBorder="1" applyAlignment="1">
      <alignment vertical="center" wrapText="1"/>
      <protection/>
    </xf>
    <xf numFmtId="0" fontId="70" fillId="0" borderId="0" xfId="23" applyNumberFormat="1" applyFont="1" applyBorder="1" applyAlignment="1">
      <alignment horizontal="center" vertical="center" wrapText="1"/>
      <protection/>
    </xf>
    <xf numFmtId="208" fontId="70" fillId="0" borderId="0" xfId="23" applyNumberFormat="1" applyFont="1" applyBorder="1" applyAlignment="1">
      <alignment vertical="center" wrapText="1"/>
      <protection/>
    </xf>
    <xf numFmtId="0" fontId="71" fillId="0" borderId="0" xfId="23" applyFont="1" applyBorder="1" applyAlignment="1">
      <alignment/>
      <protection/>
    </xf>
    <xf numFmtId="3" fontId="70" fillId="0" borderId="0" xfId="23" applyNumberFormat="1" applyFont="1" applyBorder="1" applyAlignment="1">
      <alignment/>
      <protection/>
    </xf>
    <xf numFmtId="208" fontId="70" fillId="0" borderId="0" xfId="23" applyNumberFormat="1" applyFont="1" applyBorder="1">
      <alignment/>
      <protection/>
    </xf>
    <xf numFmtId="208" fontId="19" fillId="0" borderId="0" xfId="23" applyNumberFormat="1" applyFont="1" applyBorder="1" applyAlignment="1">
      <alignment horizontal="center"/>
      <protection/>
    </xf>
    <xf numFmtId="0" fontId="70" fillId="0" borderId="0" xfId="23" applyFont="1" applyBorder="1">
      <alignment/>
      <protection/>
    </xf>
    <xf numFmtId="0" fontId="70" fillId="0" borderId="0" xfId="23" applyFont="1" applyBorder="1" applyAlignment="1">
      <alignment/>
      <protection/>
    </xf>
    <xf numFmtId="208" fontId="70" fillId="0" borderId="0" xfId="23" applyNumberFormat="1" applyFont="1" applyBorder="1" applyAlignment="1">
      <alignment horizontal="center"/>
      <protection/>
    </xf>
    <xf numFmtId="0" fontId="87" fillId="0" borderId="0" xfId="166" applyFont="1" applyAlignment="1">
      <alignment/>
      <protection/>
    </xf>
    <xf numFmtId="0" fontId="100" fillId="0" borderId="0" xfId="166" applyFont="1" applyAlignment="1">
      <alignment horizontal="left"/>
      <protection/>
    </xf>
    <xf numFmtId="0" fontId="76" fillId="0" borderId="0" xfId="166" applyFont="1" applyAlignment="1">
      <alignment horizontal="left"/>
      <protection/>
    </xf>
    <xf numFmtId="0" fontId="19" fillId="0" borderId="0" xfId="162" applyFont="1" applyAlignment="1">
      <alignment horizontal="justify"/>
      <protection/>
    </xf>
    <xf numFmtId="0" fontId="19" fillId="0" borderId="0" xfId="162" applyFont="1" applyAlignment="1">
      <alignment/>
      <protection/>
    </xf>
    <xf numFmtId="0" fontId="19" fillId="0" borderId="0" xfId="164" applyFont="1" applyAlignment="1">
      <alignment horizontal="justify"/>
      <protection/>
    </xf>
    <xf numFmtId="0" fontId="58" fillId="0" borderId="0" xfId="166" applyFont="1" applyAlignment="1">
      <alignment horizontal="justify"/>
      <protection/>
    </xf>
    <xf numFmtId="0" fontId="94" fillId="0" borderId="0" xfId="166" applyFont="1" applyAlignment="1">
      <alignment horizontal="center"/>
      <protection/>
    </xf>
    <xf numFmtId="204" fontId="19" fillId="0" borderId="0" xfId="160" applyNumberFormat="1" applyFont="1" applyFill="1" applyAlignment="1">
      <alignment horizontal="right"/>
      <protection/>
    </xf>
    <xf numFmtId="204" fontId="19" fillId="27" borderId="0" xfId="160" applyNumberFormat="1" applyFont="1" applyFill="1" applyAlignment="1">
      <alignment horizontal="right"/>
      <protection/>
    </xf>
    <xf numFmtId="204" fontId="19" fillId="0" borderId="0" xfId="85" applyNumberFormat="1" applyFont="1" applyFill="1" applyBorder="1" applyAlignment="1" applyProtection="1">
      <alignment horizontal="right"/>
      <protection/>
    </xf>
    <xf numFmtId="0" fontId="64" fillId="27" borderId="0" xfId="160" applyFont="1" applyFill="1" applyAlignment="1">
      <alignment vertical="center"/>
      <protection/>
    </xf>
    <xf numFmtId="0" fontId="19" fillId="27" borderId="0" xfId="160" applyFont="1" applyFill="1" applyAlignment="1">
      <alignment vertical="center"/>
      <protection/>
    </xf>
    <xf numFmtId="0" fontId="58" fillId="27" borderId="0" xfId="160" applyFont="1" applyFill="1" applyAlignment="1">
      <alignment vertical="center"/>
      <protection/>
    </xf>
    <xf numFmtId="208" fontId="77" fillId="0" borderId="0" xfId="85" applyNumberFormat="1" applyFont="1" applyFill="1" applyBorder="1" applyAlignment="1" applyProtection="1">
      <alignment horizontal="right" wrapText="1"/>
      <protection/>
    </xf>
    <xf numFmtId="0" fontId="68" fillId="0" borderId="16" xfId="23" applyNumberFormat="1" applyFont="1" applyBorder="1" applyAlignment="1">
      <alignment/>
      <protection/>
    </xf>
    <xf numFmtId="0" fontId="93" fillId="0" borderId="16" xfId="23" applyNumberFormat="1" applyFont="1" applyBorder="1" applyAlignment="1">
      <alignment horizontal="right"/>
      <protection/>
    </xf>
    <xf numFmtId="0" fontId="71" fillId="0" borderId="16" xfId="23" applyFont="1" applyBorder="1" applyAlignment="1">
      <alignment horizontal="right"/>
      <protection/>
    </xf>
    <xf numFmtId="0" fontId="70" fillId="27" borderId="0" xfId="160" applyFont="1" applyFill="1" applyBorder="1" applyAlignment="1">
      <alignment vertical="center"/>
      <protection/>
    </xf>
    <xf numFmtId="0" fontId="19" fillId="27" borderId="0" xfId="160" applyFont="1" applyFill="1" applyBorder="1" applyAlignment="1">
      <alignment vertical="center"/>
      <protection/>
    </xf>
    <xf numFmtId="204" fontId="19" fillId="0" borderId="0" xfId="160" applyNumberFormat="1" applyFont="1" applyFill="1" applyBorder="1" applyAlignment="1">
      <alignment horizontal="right" vertical="center"/>
      <protection/>
    </xf>
    <xf numFmtId="204" fontId="19" fillId="27" borderId="0" xfId="160" applyNumberFormat="1" applyFont="1" applyFill="1" applyBorder="1" applyAlignment="1">
      <alignment horizontal="right" vertical="center"/>
      <protection/>
    </xf>
    <xf numFmtId="204" fontId="19" fillId="0" borderId="0" xfId="85" applyNumberFormat="1" applyFont="1" applyFill="1" applyBorder="1" applyAlignment="1" applyProtection="1">
      <alignment horizontal="right" vertical="center"/>
      <protection/>
    </xf>
    <xf numFmtId="0" fontId="44" fillId="0" borderId="0" xfId="163" applyFont="1" applyFill="1" applyBorder="1" applyAlignment="1">
      <alignment horizontal="center" vertical="center"/>
      <protection/>
    </xf>
    <xf numFmtId="0" fontId="96" fillId="0" borderId="0" xfId="23" applyFont="1" applyFill="1" applyBorder="1" applyAlignment="1">
      <alignment horizontal="center" vertical="center" wrapText="1"/>
      <protection/>
    </xf>
    <xf numFmtId="0" fontId="44" fillId="0" borderId="0" xfId="163" applyFont="1" applyFill="1" applyBorder="1" applyAlignment="1">
      <alignment horizontal="center" vertical="center" wrapText="1"/>
      <protection/>
    </xf>
    <xf numFmtId="204" fontId="66" fillId="0" borderId="0" xfId="85" applyNumberFormat="1" applyFont="1" applyFill="1" applyBorder="1" applyAlignment="1" applyProtection="1">
      <alignment horizontal="center" vertical="center"/>
      <protection/>
    </xf>
    <xf numFmtId="204" fontId="66" fillId="0" borderId="0" xfId="163" applyNumberFormat="1" applyFont="1" applyFill="1" applyBorder="1" applyAlignment="1">
      <alignment horizontal="center" vertical="center"/>
      <protection/>
    </xf>
    <xf numFmtId="0" fontId="58" fillId="0" borderId="0" xfId="160" applyFont="1" applyFill="1" applyBorder="1">
      <alignment/>
      <protection/>
    </xf>
    <xf numFmtId="0" fontId="44" fillId="27" borderId="0" xfId="160" applyFont="1" applyFill="1" applyBorder="1">
      <alignment/>
      <protection/>
    </xf>
    <xf numFmtId="0" fontId="58" fillId="27" borderId="0" xfId="160" applyFont="1" applyFill="1" applyBorder="1">
      <alignment/>
      <protection/>
    </xf>
    <xf numFmtId="0" fontId="44" fillId="27" borderId="0" xfId="160" applyFont="1" applyFill="1" applyBorder="1" applyAlignment="1">
      <alignment horizontal="center"/>
      <protection/>
    </xf>
    <xf numFmtId="204" fontId="44" fillId="0" borderId="0" xfId="160" applyNumberFormat="1" applyFont="1" applyFill="1" applyBorder="1" applyAlignment="1">
      <alignment horizontal="right"/>
      <protection/>
    </xf>
    <xf numFmtId="204" fontId="44" fillId="27" borderId="0" xfId="160" applyNumberFormat="1" applyFont="1" applyFill="1" applyBorder="1" applyAlignment="1">
      <alignment horizontal="right"/>
      <protection/>
    </xf>
    <xf numFmtId="0" fontId="44" fillId="27" borderId="0" xfId="160" applyFont="1" applyFill="1" applyBorder="1" applyAlignment="1">
      <alignment/>
      <protection/>
    </xf>
    <xf numFmtId="0" fontId="58" fillId="27" borderId="0" xfId="160" applyFont="1" applyFill="1" applyBorder="1" applyAlignment="1">
      <alignment/>
      <protection/>
    </xf>
    <xf numFmtId="0" fontId="58" fillId="27" borderId="0" xfId="160" applyFont="1" applyFill="1" applyBorder="1" applyAlignment="1">
      <alignment horizontal="center"/>
      <protection/>
    </xf>
    <xf numFmtId="204" fontId="58" fillId="27" borderId="0" xfId="160" applyNumberFormat="1" applyFont="1" applyFill="1" applyBorder="1" applyAlignment="1">
      <alignment horizontal="right"/>
      <protection/>
    </xf>
    <xf numFmtId="204" fontId="58" fillId="0" borderId="0" xfId="160" applyNumberFormat="1" applyFont="1" applyFill="1" applyBorder="1" applyAlignment="1">
      <alignment horizontal="right"/>
      <protection/>
    </xf>
    <xf numFmtId="0" fontId="58" fillId="0" borderId="0" xfId="160" applyFont="1" applyBorder="1" applyAlignment="1">
      <alignment wrapText="1"/>
      <protection/>
    </xf>
    <xf numFmtId="0" fontId="58" fillId="27" borderId="0" xfId="160" applyFont="1" applyFill="1" applyBorder="1" applyAlignment="1">
      <alignment wrapText="1"/>
      <protection/>
    </xf>
    <xf numFmtId="0" fontId="95" fillId="27" borderId="0" xfId="160" applyFont="1" applyFill="1" applyBorder="1">
      <alignment/>
      <protection/>
    </xf>
    <xf numFmtId="0" fontId="61" fillId="27" borderId="0" xfId="160" applyFont="1" applyFill="1" applyBorder="1" applyAlignment="1">
      <alignment/>
      <protection/>
    </xf>
    <xf numFmtId="0" fontId="58" fillId="27" borderId="0" xfId="160" applyFont="1" applyFill="1" applyBorder="1" applyAlignment="1">
      <alignment vertical="top"/>
      <protection/>
    </xf>
    <xf numFmtId="0" fontId="58" fillId="27" borderId="0" xfId="160" applyFont="1" applyFill="1" applyBorder="1" applyAlignment="1">
      <alignment horizontal="center" vertical="top"/>
      <protection/>
    </xf>
    <xf numFmtId="204" fontId="44" fillId="0" borderId="16" xfId="85" applyNumberFormat="1" applyFont="1" applyFill="1" applyBorder="1" applyAlignment="1" applyProtection="1">
      <alignment horizontal="right"/>
      <protection/>
    </xf>
    <xf numFmtId="0" fontId="44" fillId="27" borderId="0" xfId="160" applyFont="1" applyFill="1" applyBorder="1" applyAlignment="1">
      <alignment vertical="center"/>
      <protection/>
    </xf>
    <xf numFmtId="0" fontId="58" fillId="27" borderId="0" xfId="160" applyFont="1" applyFill="1" applyBorder="1" applyAlignment="1">
      <alignment vertical="center"/>
      <protection/>
    </xf>
    <xf numFmtId="0" fontId="44" fillId="27" borderId="0" xfId="160" applyFont="1" applyFill="1" applyBorder="1" applyAlignment="1">
      <alignment horizontal="center" vertical="center"/>
      <protection/>
    </xf>
    <xf numFmtId="204" fontId="44" fillId="0" borderId="0" xfId="160" applyNumberFormat="1" applyFont="1" applyFill="1" applyBorder="1" applyAlignment="1">
      <alignment horizontal="right" vertical="center"/>
      <protection/>
    </xf>
    <xf numFmtId="204" fontId="44" fillId="27" borderId="0" xfId="160" applyNumberFormat="1" applyFont="1" applyFill="1" applyBorder="1" applyAlignment="1">
      <alignment horizontal="right" vertical="center"/>
      <protection/>
    </xf>
    <xf numFmtId="204" fontId="58" fillId="0" borderId="0" xfId="85" applyNumberFormat="1" applyFont="1" applyFill="1" applyBorder="1" applyAlignment="1" applyProtection="1">
      <alignment horizontal="right" vertical="center"/>
      <protection/>
    </xf>
    <xf numFmtId="0" fontId="58" fillId="27" borderId="0" xfId="160" applyFont="1" applyFill="1" applyBorder="1" applyAlignment="1">
      <alignment horizontal="center" vertical="center"/>
      <protection/>
    </xf>
    <xf numFmtId="204" fontId="44" fillId="0" borderId="49" xfId="160" applyNumberFormat="1" applyFont="1" applyFill="1" applyBorder="1" applyAlignment="1">
      <alignment horizontal="right"/>
      <protection/>
    </xf>
    <xf numFmtId="204" fontId="44" fillId="0" borderId="49" xfId="85" applyNumberFormat="1" applyFont="1" applyFill="1" applyBorder="1" applyAlignment="1" applyProtection="1">
      <alignment horizontal="right"/>
      <protection/>
    </xf>
    <xf numFmtId="204" fontId="58" fillId="27" borderId="0" xfId="160" applyNumberFormat="1" applyFont="1" applyFill="1">
      <alignment/>
      <protection/>
    </xf>
    <xf numFmtId="204" fontId="96" fillId="0" borderId="0" xfId="85" applyNumberFormat="1" applyFont="1" applyFill="1" applyBorder="1" applyAlignment="1" applyProtection="1">
      <alignment/>
      <protection/>
    </xf>
    <xf numFmtId="204" fontId="78" fillId="0" borderId="0" xfId="85" applyNumberFormat="1" applyFont="1" applyFill="1" applyBorder="1" applyAlignment="1" applyProtection="1">
      <alignment/>
      <protection/>
    </xf>
    <xf numFmtId="0" fontId="66" fillId="0" borderId="0" xfId="23" applyNumberFormat="1" applyFont="1" applyAlignment="1">
      <alignment/>
      <protection/>
    </xf>
    <xf numFmtId="204" fontId="70" fillId="0" borderId="0" xfId="23" applyNumberFormat="1" applyFont="1" applyAlignment="1">
      <alignment horizontal="left"/>
      <protection/>
    </xf>
    <xf numFmtId="204" fontId="70" fillId="0" borderId="0" xfId="85" applyNumberFormat="1" applyFont="1" applyFill="1" applyBorder="1" applyAlignment="1" applyProtection="1">
      <alignment/>
      <protection/>
    </xf>
    <xf numFmtId="0" fontId="58" fillId="0" borderId="0" xfId="23" applyFont="1" applyBorder="1" applyAlignment="1">
      <alignment/>
      <protection/>
    </xf>
    <xf numFmtId="0" fontId="44" fillId="0" borderId="0" xfId="23" applyNumberFormat="1" applyFont="1" applyAlignment="1">
      <alignment/>
      <protection/>
    </xf>
    <xf numFmtId="0" fontId="93" fillId="0" borderId="16" xfId="23" applyNumberFormat="1" applyFont="1" applyFill="1" applyBorder="1" applyAlignment="1">
      <alignment horizontal="right"/>
      <protection/>
    </xf>
    <xf numFmtId="0" fontId="95" fillId="0" borderId="0" xfId="23" applyFont="1" applyFill="1" applyAlignment="1">
      <alignment horizontal="right"/>
      <protection/>
    </xf>
    <xf numFmtId="0" fontId="102" fillId="0" borderId="0" xfId="0" applyFont="1" applyFill="1" applyAlignment="1">
      <alignment/>
    </xf>
    <xf numFmtId="0" fontId="61" fillId="0" borderId="0" xfId="0" applyFont="1" applyFill="1" applyAlignment="1">
      <alignment/>
    </xf>
    <xf numFmtId="0" fontId="44" fillId="0" borderId="0" xfId="23" applyFont="1" applyFill="1" applyAlignment="1">
      <alignment/>
      <protection/>
    </xf>
    <xf numFmtId="0" fontId="60" fillId="0" borderId="0" xfId="23" applyFont="1" applyFill="1" applyAlignment="1">
      <alignment/>
      <protection/>
    </xf>
    <xf numFmtId="208" fontId="95" fillId="0" borderId="0" xfId="85" applyNumberFormat="1" applyFont="1" applyFill="1" applyBorder="1" applyAlignment="1" applyProtection="1">
      <alignment horizontal="right"/>
      <protection/>
    </xf>
    <xf numFmtId="208" fontId="61" fillId="0" borderId="0" xfId="85" applyNumberFormat="1" applyFont="1" applyFill="1" applyBorder="1" applyAlignment="1" applyProtection="1">
      <alignment horizontal="right"/>
      <protection/>
    </xf>
    <xf numFmtId="0" fontId="60" fillId="0" borderId="0" xfId="23" applyFont="1" applyFill="1" applyBorder="1" applyAlignment="1">
      <alignment horizontal="justify"/>
      <protection/>
    </xf>
    <xf numFmtId="0" fontId="59" fillId="0" borderId="0" xfId="23" applyFont="1" applyFill="1" applyAlignment="1">
      <alignment horizontal="center"/>
      <protection/>
    </xf>
    <xf numFmtId="0" fontId="59" fillId="0" borderId="0" xfId="23" applyFont="1" applyFill="1">
      <alignment/>
      <protection/>
    </xf>
    <xf numFmtId="0" fontId="60" fillId="0" borderId="0" xfId="0" applyFont="1" applyFill="1" applyAlignment="1">
      <alignment/>
    </xf>
    <xf numFmtId="0" fontId="59" fillId="0" borderId="0" xfId="23" applyFont="1" applyFill="1" applyAlignment="1">
      <alignment/>
      <protection/>
    </xf>
    <xf numFmtId="208" fontId="59" fillId="0" borderId="0" xfId="85" applyNumberFormat="1" applyFont="1" applyFill="1" applyBorder="1" applyAlignment="1" applyProtection="1">
      <alignment horizontal="right"/>
      <protection/>
    </xf>
    <xf numFmtId="0" fontId="102" fillId="0" borderId="0" xfId="23" applyFont="1" applyFill="1">
      <alignment/>
      <protection/>
    </xf>
    <xf numFmtId="0" fontId="60" fillId="0" borderId="0" xfId="23" applyFont="1" applyFill="1" applyBorder="1" applyAlignment="1">
      <alignment horizontal="left"/>
      <protection/>
    </xf>
    <xf numFmtId="0" fontId="61" fillId="0" borderId="0" xfId="23" applyFont="1" applyFill="1" applyBorder="1" applyAlignment="1">
      <alignment horizontal="left"/>
      <protection/>
    </xf>
    <xf numFmtId="0" fontId="95" fillId="0" borderId="0" xfId="23" applyFont="1" applyFill="1" applyBorder="1" applyAlignment="1">
      <alignment horizontal="center" vertical="center" wrapText="1"/>
      <protection/>
    </xf>
    <xf numFmtId="0" fontId="101" fillId="0" borderId="0" xfId="0" applyFont="1" applyFill="1" applyAlignment="1">
      <alignment/>
    </xf>
    <xf numFmtId="0" fontId="95" fillId="0" borderId="0" xfId="23" applyFont="1" applyFill="1" applyBorder="1" applyAlignment="1">
      <alignment horizontal="left"/>
      <protection/>
    </xf>
    <xf numFmtId="0" fontId="62" fillId="0" borderId="0" xfId="23" applyFont="1" applyFill="1" applyAlignment="1">
      <alignment/>
      <protection/>
    </xf>
    <xf numFmtId="0" fontId="95" fillId="0" borderId="0" xfId="23" applyFont="1" applyFill="1" applyAlignment="1">
      <alignment horizontal="left"/>
      <protection/>
    </xf>
    <xf numFmtId="0" fontId="95" fillId="0" borderId="0" xfId="85" applyNumberFormat="1" applyFont="1" applyFill="1" applyBorder="1" applyAlignment="1" applyProtection="1">
      <alignment horizontal="center" wrapText="1"/>
      <protection/>
    </xf>
    <xf numFmtId="0" fontId="95" fillId="0" borderId="16" xfId="85" applyNumberFormat="1" applyFont="1" applyFill="1" applyBorder="1" applyAlignment="1" applyProtection="1">
      <alignment horizontal="center" vertical="center" wrapText="1"/>
      <protection/>
    </xf>
    <xf numFmtId="0" fontId="95" fillId="0" borderId="0" xfId="85" applyNumberFormat="1" applyFont="1" applyFill="1" applyBorder="1" applyAlignment="1" applyProtection="1">
      <alignment horizontal="center" vertical="center" wrapText="1"/>
      <protection/>
    </xf>
    <xf numFmtId="0" fontId="61" fillId="0" borderId="0" xfId="23" applyFont="1" applyFill="1" applyAlignment="1">
      <alignment horizontal="left"/>
      <protection/>
    </xf>
    <xf numFmtId="208" fontId="102" fillId="0" borderId="0" xfId="23" applyNumberFormat="1" applyFont="1" applyFill="1" applyBorder="1">
      <alignment/>
      <protection/>
    </xf>
    <xf numFmtId="0" fontId="60" fillId="0" borderId="0" xfId="23" applyFont="1" applyFill="1" applyBorder="1" applyAlignment="1">
      <alignment horizontal="center"/>
      <protection/>
    </xf>
    <xf numFmtId="0" fontId="62" fillId="0" borderId="0" xfId="23" applyFont="1" applyFill="1" applyBorder="1" applyAlignment="1">
      <alignment horizontal="center"/>
      <protection/>
    </xf>
    <xf numFmtId="0" fontId="58" fillId="0" borderId="0" xfId="0" applyFont="1" applyFill="1" applyAlignment="1">
      <alignment/>
    </xf>
    <xf numFmtId="0" fontId="44" fillId="0" borderId="0" xfId="0" applyFont="1" applyFill="1" applyAlignment="1">
      <alignment/>
    </xf>
    <xf numFmtId="0" fontId="66" fillId="0" borderId="0" xfId="23" applyNumberFormat="1" applyFont="1" applyFill="1" applyAlignment="1">
      <alignment horizontal="left"/>
      <protection/>
    </xf>
    <xf numFmtId="0" fontId="58" fillId="0" borderId="0" xfId="23" applyNumberFormat="1" applyFont="1" applyFill="1" applyAlignment="1">
      <alignment horizontal="center"/>
      <protection/>
    </xf>
    <xf numFmtId="204" fontId="58" fillId="0" borderId="0" xfId="23" applyNumberFormat="1" applyFont="1" applyFill="1">
      <alignment/>
      <protection/>
    </xf>
    <xf numFmtId="0" fontId="60" fillId="0" borderId="0" xfId="23" applyFont="1" applyFill="1">
      <alignment/>
      <protection/>
    </xf>
    <xf numFmtId="0" fontId="44" fillId="0" borderId="0" xfId="158" applyFont="1" applyFill="1" applyAlignment="1">
      <alignment horizontal="left"/>
      <protection/>
    </xf>
    <xf numFmtId="0" fontId="58" fillId="0" borderId="0" xfId="158" applyFont="1" applyFill="1" applyAlignment="1">
      <alignment/>
      <protection/>
    </xf>
    <xf numFmtId="208" fontId="58" fillId="0" borderId="0" xfId="85" applyNumberFormat="1" applyFont="1" applyFill="1" applyBorder="1" applyAlignment="1" applyProtection="1">
      <alignment wrapText="1"/>
      <protection/>
    </xf>
    <xf numFmtId="0" fontId="58" fillId="0" borderId="0" xfId="23" applyFont="1" applyFill="1" applyAlignment="1">
      <alignment wrapText="1"/>
      <protection/>
    </xf>
    <xf numFmtId="0" fontId="68" fillId="0" borderId="16" xfId="23" applyFont="1" applyFill="1" applyBorder="1" applyAlignment="1">
      <alignment horizontal="left"/>
      <protection/>
    </xf>
    <xf numFmtId="0" fontId="58" fillId="0" borderId="16" xfId="23" applyFont="1" applyFill="1" applyBorder="1" applyAlignment="1">
      <alignment/>
      <protection/>
    </xf>
    <xf numFmtId="208" fontId="58" fillId="0" borderId="16" xfId="85" applyNumberFormat="1" applyFont="1" applyFill="1" applyBorder="1" applyAlignment="1" applyProtection="1">
      <alignment horizontal="right"/>
      <protection/>
    </xf>
    <xf numFmtId="208" fontId="69" fillId="0" borderId="16" xfId="85" applyNumberFormat="1" applyFont="1" applyFill="1" applyBorder="1" applyAlignment="1" applyProtection="1">
      <alignment horizontal="right"/>
      <protection/>
    </xf>
    <xf numFmtId="0" fontId="60" fillId="0" borderId="16" xfId="23" applyFont="1" applyFill="1" applyBorder="1">
      <alignment/>
      <protection/>
    </xf>
    <xf numFmtId="0" fontId="61" fillId="0" borderId="0" xfId="23" applyFont="1" applyFill="1" applyBorder="1" applyAlignment="1">
      <alignment horizontal="left" vertical="center" wrapText="1"/>
      <protection/>
    </xf>
    <xf numFmtId="0" fontId="95" fillId="0" borderId="0" xfId="23" applyFont="1" applyFill="1" applyAlignment="1">
      <alignment horizontal="center" vertical="center"/>
      <protection/>
    </xf>
    <xf numFmtId="0" fontId="95" fillId="0" borderId="16" xfId="23" applyFont="1" applyBorder="1" applyAlignment="1">
      <alignment/>
      <protection/>
    </xf>
    <xf numFmtId="0" fontId="95" fillId="0" borderId="16" xfId="85" applyNumberFormat="1" applyFont="1" applyFill="1" applyBorder="1" applyAlignment="1" applyProtection="1">
      <alignment horizontal="center" wrapText="1"/>
      <protection/>
    </xf>
    <xf numFmtId="0" fontId="95" fillId="0" borderId="0" xfId="23" applyFont="1" applyAlignment="1">
      <alignment/>
      <protection/>
    </xf>
    <xf numFmtId="208" fontId="95" fillId="0" borderId="16" xfId="85" applyNumberFormat="1" applyFont="1" applyFill="1" applyBorder="1" applyAlignment="1" applyProtection="1">
      <alignment horizontal="center" wrapText="1"/>
      <protection/>
    </xf>
    <xf numFmtId="0" fontId="95" fillId="0" borderId="0" xfId="23" applyFont="1" applyFill="1" applyBorder="1" applyAlignment="1">
      <alignment horizontal="center" vertical="center"/>
      <protection/>
    </xf>
    <xf numFmtId="0" fontId="95" fillId="0" borderId="0" xfId="23" applyFont="1" applyFill="1" applyBorder="1" applyAlignment="1">
      <alignment horizontal="left" vertical="center"/>
      <protection/>
    </xf>
    <xf numFmtId="208" fontId="95" fillId="0" borderId="0" xfId="85" applyNumberFormat="1" applyFont="1" applyFill="1" applyBorder="1" applyAlignment="1" applyProtection="1">
      <alignment horizontal="center" vertical="center"/>
      <protection/>
    </xf>
    <xf numFmtId="0" fontId="101" fillId="0" borderId="0" xfId="23" applyFont="1" applyFill="1" applyBorder="1" applyAlignment="1">
      <alignment horizontal="center" vertical="center"/>
      <protection/>
    </xf>
    <xf numFmtId="0" fontId="101" fillId="0" borderId="0" xfId="0" applyFont="1" applyFill="1" applyBorder="1" applyAlignment="1">
      <alignment horizontal="center" vertical="center"/>
    </xf>
    <xf numFmtId="0" fontId="61" fillId="0" borderId="0" xfId="23" applyFont="1" applyFill="1" applyBorder="1" applyAlignment="1">
      <alignment horizontal="left" vertical="center"/>
      <protection/>
    </xf>
    <xf numFmtId="0" fontId="61" fillId="0" borderId="0" xfId="23" applyFont="1" applyFill="1" applyBorder="1" applyAlignment="1">
      <alignment horizontal="right"/>
      <protection/>
    </xf>
    <xf numFmtId="208" fontId="61" fillId="0" borderId="0" xfId="23" applyNumberFormat="1" applyFont="1" applyFill="1" applyBorder="1">
      <alignment/>
      <protection/>
    </xf>
    <xf numFmtId="208" fontId="61" fillId="0" borderId="0" xfId="0" applyNumberFormat="1" applyFont="1" applyFill="1" applyBorder="1" applyAlignment="1">
      <alignment/>
    </xf>
    <xf numFmtId="0" fontId="101" fillId="0" borderId="0" xfId="23" applyFont="1" applyFill="1" applyBorder="1">
      <alignment/>
      <protection/>
    </xf>
    <xf numFmtId="0" fontId="101" fillId="0" borderId="0" xfId="0" applyFont="1" applyFill="1" applyBorder="1" applyAlignment="1">
      <alignment/>
    </xf>
    <xf numFmtId="0" fontId="102" fillId="0" borderId="0" xfId="23" applyFont="1" applyFill="1" applyBorder="1">
      <alignment/>
      <protection/>
    </xf>
    <xf numFmtId="0" fontId="102" fillId="0" borderId="0" xfId="0" applyFont="1" applyFill="1" applyBorder="1" applyAlignment="1">
      <alignment/>
    </xf>
    <xf numFmtId="0" fontId="95" fillId="0" borderId="49" xfId="23" applyFont="1" applyFill="1" applyBorder="1" applyAlignment="1">
      <alignment horizontal="left"/>
      <protection/>
    </xf>
    <xf numFmtId="0" fontId="61" fillId="0" borderId="49" xfId="23" applyFont="1" applyFill="1" applyBorder="1" applyAlignment="1">
      <alignment horizontal="left"/>
      <protection/>
    </xf>
    <xf numFmtId="208" fontId="61" fillId="0" borderId="49" xfId="85" applyNumberFormat="1" applyFont="1" applyFill="1" applyBorder="1" applyAlignment="1" applyProtection="1">
      <alignment horizontal="right"/>
      <protection/>
    </xf>
    <xf numFmtId="0" fontId="102" fillId="0" borderId="49" xfId="23" applyFont="1" applyFill="1" applyBorder="1">
      <alignment/>
      <protection/>
    </xf>
    <xf numFmtId="0" fontId="102" fillId="0" borderId="49" xfId="0" applyFont="1" applyFill="1" applyBorder="1" applyAlignment="1">
      <alignment/>
    </xf>
    <xf numFmtId="0" fontId="95" fillId="0" borderId="16" xfId="23" applyFont="1" applyFill="1" applyBorder="1" applyAlignment="1">
      <alignment horizontal="center" vertical="center"/>
      <protection/>
    </xf>
    <xf numFmtId="0" fontId="95" fillId="0" borderId="16" xfId="23" applyFont="1" applyFill="1" applyBorder="1" applyAlignment="1">
      <alignment horizontal="center" vertical="center" wrapText="1"/>
      <protection/>
    </xf>
    <xf numFmtId="208" fontId="95" fillId="0" borderId="16" xfId="85" applyNumberFormat="1" applyFont="1" applyFill="1" applyBorder="1" applyAlignment="1" applyProtection="1">
      <alignment horizontal="center" vertical="center"/>
      <protection/>
    </xf>
    <xf numFmtId="0" fontId="95" fillId="0" borderId="16" xfId="0" applyFont="1" applyFill="1" applyBorder="1" applyAlignment="1">
      <alignment horizontal="center" vertical="center" wrapText="1"/>
    </xf>
    <xf numFmtId="208" fontId="102" fillId="0" borderId="0" xfId="0" applyNumberFormat="1" applyFont="1" applyFill="1" applyBorder="1" applyAlignment="1">
      <alignment/>
    </xf>
    <xf numFmtId="0" fontId="19" fillId="0" borderId="0" xfId="23" applyFont="1" applyFill="1" applyAlignment="1">
      <alignment horizontal="right"/>
      <protection/>
    </xf>
    <xf numFmtId="0" fontId="19" fillId="0" borderId="0" xfId="23" applyFont="1" applyFill="1" applyAlignment="1">
      <alignment/>
      <protection/>
    </xf>
    <xf numFmtId="0" fontId="103" fillId="0" borderId="0" xfId="23" applyFont="1" applyFill="1">
      <alignment/>
      <protection/>
    </xf>
    <xf numFmtId="0" fontId="19" fillId="0" borderId="0" xfId="0" applyFont="1" applyFill="1" applyAlignment="1">
      <alignment/>
    </xf>
    <xf numFmtId="39" fontId="19" fillId="0" borderId="0" xfId="0" applyNumberFormat="1" applyFont="1" applyFill="1" applyAlignment="1">
      <alignment/>
    </xf>
    <xf numFmtId="204" fontId="19" fillId="0" borderId="0" xfId="23" applyNumberFormat="1" applyFont="1" applyFill="1">
      <alignment/>
      <protection/>
    </xf>
    <xf numFmtId="0" fontId="19" fillId="0" borderId="0" xfId="23" applyNumberFormat="1" applyFont="1" applyFill="1" applyAlignment="1">
      <alignment horizontal="center"/>
      <protection/>
    </xf>
    <xf numFmtId="0" fontId="19" fillId="0" borderId="0" xfId="23" applyNumberFormat="1" applyFont="1" applyFill="1">
      <alignment/>
      <protection/>
    </xf>
    <xf numFmtId="0" fontId="64" fillId="0" borderId="0" xfId="158" applyFont="1" applyFill="1" applyAlignment="1">
      <alignment horizontal="left"/>
      <protection/>
    </xf>
    <xf numFmtId="0" fontId="19" fillId="0" borderId="0" xfId="158" applyFont="1" applyFill="1" applyAlignment="1">
      <alignment/>
      <protection/>
    </xf>
    <xf numFmtId="0" fontId="19" fillId="0" borderId="16" xfId="23" applyFont="1" applyFill="1" applyBorder="1" applyAlignment="1">
      <alignment/>
      <protection/>
    </xf>
    <xf numFmtId="0" fontId="44" fillId="0" borderId="0" xfId="23" applyFont="1" applyFill="1" applyAlignment="1">
      <alignment horizontal="right"/>
      <protection/>
    </xf>
    <xf numFmtId="39" fontId="58" fillId="0" borderId="0" xfId="0" applyNumberFormat="1" applyFont="1" applyFill="1" applyAlignment="1">
      <alignment/>
    </xf>
    <xf numFmtId="0" fontId="58" fillId="0" borderId="0" xfId="23" applyFont="1" applyFill="1" applyAlignment="1">
      <alignment horizontal="right"/>
      <protection/>
    </xf>
    <xf numFmtId="0" fontId="58" fillId="0" borderId="0" xfId="23" applyFont="1" applyFill="1" applyAlignment="1">
      <alignment horizontal="right" vertical="center"/>
      <protection/>
    </xf>
    <xf numFmtId="0" fontId="58" fillId="0" borderId="0" xfId="23" applyFont="1" applyFill="1" applyAlignment="1">
      <alignment/>
      <protection/>
    </xf>
    <xf numFmtId="0" fontId="69" fillId="0" borderId="0" xfId="23" applyFont="1" applyFill="1" applyAlignment="1">
      <alignment horizontal="right"/>
      <protection/>
    </xf>
    <xf numFmtId="0" fontId="69" fillId="0" borderId="0" xfId="23" applyFont="1" applyFill="1" applyAlignment="1">
      <alignment/>
      <protection/>
    </xf>
    <xf numFmtId="0" fontId="58" fillId="0" borderId="0" xfId="23" applyFont="1" applyFill="1" applyBorder="1" applyAlignment="1">
      <alignment horizontal="justify"/>
      <protection/>
    </xf>
    <xf numFmtId="39" fontId="58" fillId="0" borderId="0" xfId="23" applyNumberFormat="1" applyFont="1" applyFill="1" applyAlignment="1">
      <alignment wrapText="1"/>
      <protection/>
    </xf>
    <xf numFmtId="0" fontId="44" fillId="0" borderId="0" xfId="23" applyFont="1" applyFill="1" applyBorder="1" applyAlignment="1">
      <alignment horizontal="justify"/>
      <protection/>
    </xf>
    <xf numFmtId="0" fontId="44" fillId="0" borderId="0" xfId="23" applyFont="1" applyFill="1" applyBorder="1" applyAlignment="1">
      <alignment horizontal="left"/>
      <protection/>
    </xf>
    <xf numFmtId="0" fontId="44" fillId="0" borderId="0" xfId="23" applyFont="1" applyFill="1" applyBorder="1" applyAlignment="1">
      <alignment horizontal="justify" wrapText="1"/>
      <protection/>
    </xf>
    <xf numFmtId="0" fontId="44" fillId="0" borderId="0" xfId="23" applyFont="1" applyFill="1" applyAlignment="1">
      <alignment horizontal="right" vertical="center"/>
      <protection/>
    </xf>
    <xf numFmtId="0" fontId="44" fillId="0" borderId="0" xfId="23" applyFont="1" applyFill="1" applyAlignment="1">
      <alignment horizontal="right" vertical="top"/>
      <protection/>
    </xf>
    <xf numFmtId="0" fontId="104" fillId="0" borderId="0" xfId="23" applyFont="1" applyFill="1" applyAlignment="1">
      <alignment horizontal="right" vertical="top"/>
      <protection/>
    </xf>
    <xf numFmtId="0" fontId="105" fillId="0" borderId="0" xfId="0" applyFont="1" applyFill="1" applyAlignment="1">
      <alignment/>
    </xf>
    <xf numFmtId="39" fontId="105" fillId="0" borderId="0" xfId="0" applyNumberFormat="1" applyFont="1" applyFill="1" applyAlignment="1">
      <alignment/>
    </xf>
    <xf numFmtId="0" fontId="105" fillId="0" borderId="0" xfId="23" applyFont="1" applyFill="1">
      <alignment/>
      <protection/>
    </xf>
    <xf numFmtId="0" fontId="58" fillId="0" borderId="0" xfId="0" applyFont="1" applyFill="1" applyAlignment="1">
      <alignment/>
    </xf>
    <xf numFmtId="39" fontId="58" fillId="0" borderId="0" xfId="0" applyNumberFormat="1" applyFont="1" applyFill="1" applyAlignment="1">
      <alignment/>
    </xf>
    <xf numFmtId="0" fontId="69" fillId="0" borderId="0" xfId="0" applyFont="1" applyFill="1" applyAlignment="1">
      <alignment/>
    </xf>
    <xf numFmtId="39" fontId="69" fillId="0" borderId="0" xfId="0" applyNumberFormat="1" applyFont="1" applyFill="1" applyAlignment="1">
      <alignment/>
    </xf>
    <xf numFmtId="0" fontId="94" fillId="0" borderId="0" xfId="23" applyFont="1" applyFill="1" applyAlignment="1">
      <alignment horizontal="right"/>
      <protection/>
    </xf>
    <xf numFmtId="0" fontId="94" fillId="0" borderId="0" xfId="23" applyFont="1" applyFill="1" applyAlignment="1">
      <alignment/>
      <protection/>
    </xf>
    <xf numFmtId="208" fontId="94" fillId="0" borderId="0" xfId="85" applyNumberFormat="1" applyFont="1" applyFill="1" applyBorder="1" applyAlignment="1" applyProtection="1">
      <alignment horizontal="right"/>
      <protection/>
    </xf>
    <xf numFmtId="39" fontId="44" fillId="0" borderId="0" xfId="23" applyNumberFormat="1" applyFont="1" applyFill="1">
      <alignment/>
      <protection/>
    </xf>
    <xf numFmtId="0" fontId="106" fillId="0" borderId="0" xfId="23" applyFont="1" applyFill="1" applyAlignment="1">
      <alignment horizontal="right"/>
      <protection/>
    </xf>
    <xf numFmtId="0" fontId="107" fillId="0" borderId="0" xfId="23" applyFont="1" applyFill="1">
      <alignment/>
      <protection/>
    </xf>
    <xf numFmtId="0" fontId="107" fillId="0" borderId="0" xfId="0" applyFont="1" applyFill="1" applyAlignment="1">
      <alignment/>
    </xf>
    <xf numFmtId="39" fontId="107" fillId="0" borderId="0" xfId="0" applyNumberFormat="1" applyFont="1" applyFill="1" applyAlignment="1">
      <alignment/>
    </xf>
    <xf numFmtId="0" fontId="107" fillId="0" borderId="0" xfId="23" applyFont="1" applyFill="1" applyAlignment="1">
      <alignment horizontal="right"/>
      <protection/>
    </xf>
    <xf numFmtId="0" fontId="62" fillId="0" borderId="0" xfId="23" applyFont="1" applyFill="1">
      <alignment/>
      <protection/>
    </xf>
    <xf numFmtId="0" fontId="58" fillId="0" borderId="0" xfId="23" applyFont="1" applyFill="1" applyAlignment="1">
      <alignment horizontal="justify"/>
      <protection/>
    </xf>
    <xf numFmtId="0" fontId="44" fillId="0" borderId="0" xfId="23" applyFont="1" applyFill="1" applyBorder="1" applyAlignment="1">
      <alignment/>
      <protection/>
    </xf>
    <xf numFmtId="0" fontId="58" fillId="0" borderId="0" xfId="23" applyFont="1" applyFill="1" applyBorder="1" applyAlignment="1">
      <alignment/>
      <protection/>
    </xf>
    <xf numFmtId="0" fontId="58" fillId="0" borderId="0" xfId="23" applyFont="1" applyFill="1">
      <alignment/>
      <protection/>
    </xf>
    <xf numFmtId="0" fontId="58" fillId="0" borderId="0" xfId="23" applyFont="1" applyFill="1" applyBorder="1" applyAlignment="1">
      <alignment horizontal="left"/>
      <protection/>
    </xf>
    <xf numFmtId="0" fontId="63" fillId="0" borderId="0" xfId="23" applyFont="1" applyFill="1" applyBorder="1" applyAlignment="1">
      <alignment horizontal="justify"/>
      <protection/>
    </xf>
    <xf numFmtId="0" fontId="66" fillId="0" borderId="0" xfId="23" applyFont="1" applyFill="1" applyBorder="1" applyAlignment="1">
      <alignment vertical="center"/>
      <protection/>
    </xf>
    <xf numFmtId="0" fontId="66" fillId="0" borderId="0" xfId="0" applyFont="1" applyFill="1" applyAlignment="1">
      <alignment vertical="center"/>
    </xf>
    <xf numFmtId="0" fontId="97" fillId="0" borderId="0" xfId="23" applyFont="1" applyFill="1" applyBorder="1" applyAlignment="1">
      <alignment horizontal="justify" vertical="top"/>
      <protection/>
    </xf>
    <xf numFmtId="0" fontId="97" fillId="0" borderId="0" xfId="23" applyFont="1" applyFill="1" applyBorder="1" applyAlignment="1">
      <alignment vertical="top"/>
      <protection/>
    </xf>
    <xf numFmtId="0" fontId="97" fillId="0" borderId="0" xfId="23" applyFont="1" applyFill="1" applyBorder="1" applyAlignment="1">
      <alignment horizontal="justify"/>
      <protection/>
    </xf>
    <xf numFmtId="0" fontId="97" fillId="0" borderId="0" xfId="0" applyFont="1" applyFill="1" applyAlignment="1">
      <alignment/>
    </xf>
    <xf numFmtId="0" fontId="108" fillId="0" borderId="0" xfId="23" applyFont="1" applyFill="1" applyAlignment="1">
      <alignment horizontal="right" vertical="center"/>
      <protection/>
    </xf>
    <xf numFmtId="0" fontId="108" fillId="0" borderId="0" xfId="23" applyFont="1" applyFill="1" applyBorder="1" applyAlignment="1">
      <alignment vertical="center"/>
      <protection/>
    </xf>
    <xf numFmtId="0" fontId="108" fillId="0" borderId="0" xfId="23" applyFont="1" applyFill="1" applyAlignment="1">
      <alignment vertical="center"/>
      <protection/>
    </xf>
    <xf numFmtId="0" fontId="108" fillId="0" borderId="0" xfId="0" applyFont="1" applyFill="1" applyAlignment="1">
      <alignment vertical="center"/>
    </xf>
    <xf numFmtId="39" fontId="108" fillId="0" borderId="0" xfId="0" applyNumberFormat="1" applyFont="1" applyFill="1" applyAlignment="1">
      <alignment vertical="center"/>
    </xf>
    <xf numFmtId="0" fontId="109" fillId="0" borderId="0" xfId="23" applyFont="1" applyFill="1" applyBorder="1" applyAlignment="1">
      <alignment vertical="top"/>
      <protection/>
    </xf>
    <xf numFmtId="0" fontId="60" fillId="0" borderId="0" xfId="23" applyFont="1" applyFill="1" applyAlignment="1">
      <alignment vertical="top"/>
      <protection/>
    </xf>
    <xf numFmtId="0" fontId="58" fillId="0" borderId="0" xfId="0" applyFont="1" applyFill="1" applyAlignment="1">
      <alignment vertical="top"/>
    </xf>
    <xf numFmtId="39" fontId="58" fillId="0" borderId="0" xfId="0" applyNumberFormat="1" applyFont="1" applyFill="1" applyAlignment="1">
      <alignment vertical="top"/>
    </xf>
    <xf numFmtId="0" fontId="109" fillId="0" borderId="0" xfId="23" applyFont="1" applyFill="1" applyBorder="1" applyAlignment="1">
      <alignment horizontal="justify"/>
      <protection/>
    </xf>
    <xf numFmtId="39" fontId="60" fillId="0" borderId="0" xfId="23" applyNumberFormat="1" applyFont="1" applyFill="1" applyBorder="1" applyAlignment="1">
      <alignment horizontal="justify"/>
      <protection/>
    </xf>
    <xf numFmtId="39" fontId="58" fillId="0" borderId="0" xfId="23" applyNumberFormat="1" applyFont="1" applyFill="1">
      <alignment/>
      <protection/>
    </xf>
    <xf numFmtId="0" fontId="110" fillId="0" borderId="0" xfId="23" applyFont="1" applyFill="1" applyAlignment="1">
      <alignment/>
      <protection/>
    </xf>
    <xf numFmtId="0" fontId="44" fillId="2" borderId="0" xfId="23" applyFont="1" applyFill="1" applyAlignment="1">
      <alignment/>
      <protection/>
    </xf>
    <xf numFmtId="2" fontId="0" fillId="2" borderId="0" xfId="0" applyNumberFormat="1" applyFont="1" applyFill="1" applyAlignment="1">
      <alignment horizontal="justify" wrapText="1"/>
    </xf>
    <xf numFmtId="0" fontId="112" fillId="0" borderId="0" xfId="23" applyFont="1" applyFill="1">
      <alignment/>
      <protection/>
    </xf>
    <xf numFmtId="0" fontId="62" fillId="0" borderId="0" xfId="23" applyFont="1" applyFill="1" applyAlignment="1">
      <alignment horizontal="right"/>
      <protection/>
    </xf>
    <xf numFmtId="208" fontId="62" fillId="0" borderId="0" xfId="85" applyNumberFormat="1" applyFont="1" applyFill="1" applyBorder="1" applyAlignment="1" applyProtection="1">
      <alignment horizontal="right"/>
      <protection/>
    </xf>
    <xf numFmtId="39" fontId="60" fillId="0" borderId="0" xfId="23" applyNumberFormat="1" applyFont="1" applyFill="1">
      <alignment/>
      <protection/>
    </xf>
    <xf numFmtId="0" fontId="44" fillId="0" borderId="0" xfId="23" applyFont="1" applyFill="1" applyAlignment="1">
      <alignment horizontal="right" wrapText="1"/>
      <protection/>
    </xf>
    <xf numFmtId="0" fontId="44" fillId="0" borderId="0" xfId="23" applyFont="1" applyFill="1" applyAlignment="1">
      <alignment horizontal="justify"/>
      <protection/>
    </xf>
    <xf numFmtId="14" fontId="66" fillId="0" borderId="0" xfId="85" applyNumberFormat="1" applyFont="1" applyFill="1" applyBorder="1" applyAlignment="1" applyProtection="1">
      <alignment horizontal="right"/>
      <protection/>
    </xf>
    <xf numFmtId="208" fontId="44" fillId="0" borderId="50" xfId="85" applyNumberFormat="1" applyFont="1" applyFill="1" applyBorder="1" applyAlignment="1" applyProtection="1">
      <alignment horizontal="right"/>
      <protection/>
    </xf>
    <xf numFmtId="208" fontId="60" fillId="0" borderId="0" xfId="23" applyNumberFormat="1" applyFont="1" applyFill="1">
      <alignment/>
      <protection/>
    </xf>
    <xf numFmtId="208" fontId="58" fillId="0" borderId="0" xfId="23" applyNumberFormat="1" applyFont="1" applyFill="1">
      <alignment/>
      <protection/>
    </xf>
    <xf numFmtId="208" fontId="44" fillId="0" borderId="16" xfId="85" applyNumberFormat="1" applyFont="1" applyFill="1" applyBorder="1" applyAlignment="1" applyProtection="1">
      <alignment horizontal="center"/>
      <protection/>
    </xf>
    <xf numFmtId="208" fontId="44" fillId="0" borderId="0" xfId="85" applyNumberFormat="1" applyFont="1" applyFill="1" applyBorder="1" applyAlignment="1" applyProtection="1">
      <alignment horizontal="center"/>
      <protection/>
    </xf>
    <xf numFmtId="0" fontId="69" fillId="0" borderId="0" xfId="23" applyFont="1" applyFill="1" applyAlignment="1">
      <alignment horizontal="center"/>
      <protection/>
    </xf>
    <xf numFmtId="208" fontId="44" fillId="0" borderId="4" xfId="85" applyNumberFormat="1" applyFont="1" applyFill="1" applyBorder="1" applyAlignment="1" applyProtection="1">
      <alignment horizontal="center"/>
      <protection/>
    </xf>
    <xf numFmtId="0" fontId="69" fillId="0" borderId="0" xfId="23" applyFont="1" applyFill="1">
      <alignment/>
      <protection/>
    </xf>
    <xf numFmtId="39" fontId="69" fillId="0" borderId="0" xfId="23" applyNumberFormat="1" applyFont="1" applyFill="1">
      <alignment/>
      <protection/>
    </xf>
    <xf numFmtId="0" fontId="58" fillId="0" borderId="0" xfId="23" applyFont="1" applyFill="1" applyAlignment="1">
      <alignment horizontal="left"/>
      <protection/>
    </xf>
    <xf numFmtId="0" fontId="69" fillId="0" borderId="0" xfId="23" applyFont="1" applyFill="1" applyAlignment="1">
      <alignment horizontal="left"/>
      <protection/>
    </xf>
    <xf numFmtId="208" fontId="44" fillId="0" borderId="51" xfId="85" applyNumberFormat="1" applyFont="1" applyFill="1" applyBorder="1" applyAlignment="1" applyProtection="1">
      <alignment horizontal="right"/>
      <protection/>
    </xf>
    <xf numFmtId="208" fontId="62" fillId="0" borderId="0" xfId="23" applyNumberFormat="1" applyFont="1" applyFill="1">
      <alignment/>
      <protection/>
    </xf>
    <xf numFmtId="208" fontId="44" fillId="0" borderId="0" xfId="23" applyNumberFormat="1" applyFont="1" applyFill="1">
      <alignment/>
      <protection/>
    </xf>
    <xf numFmtId="0" fontId="58" fillId="0" borderId="0" xfId="23" applyFont="1" applyFill="1" applyAlignment="1">
      <alignment horizontal="left" indent="1"/>
      <protection/>
    </xf>
    <xf numFmtId="0" fontId="44" fillId="0" borderId="0" xfId="23" applyFont="1" applyFill="1" applyAlignment="1">
      <alignment horizontal="left"/>
      <protection/>
    </xf>
    <xf numFmtId="0" fontId="44" fillId="0" borderId="16" xfId="23" applyFont="1" applyFill="1" applyBorder="1" applyAlignment="1">
      <alignment/>
      <protection/>
    </xf>
    <xf numFmtId="0" fontId="44" fillId="0" borderId="16" xfId="85" applyNumberFormat="1" applyFont="1" applyFill="1" applyBorder="1" applyAlignment="1" applyProtection="1">
      <alignment horizontal="center" wrapText="1"/>
      <protection/>
    </xf>
    <xf numFmtId="0" fontId="44" fillId="0" borderId="0" xfId="85" applyNumberFormat="1" applyFont="1" applyFill="1" applyBorder="1" applyAlignment="1" applyProtection="1">
      <alignment horizontal="center" wrapText="1"/>
      <protection/>
    </xf>
    <xf numFmtId="0" fontId="44" fillId="0" borderId="16" xfId="85" applyNumberFormat="1" applyFont="1" applyFill="1" applyBorder="1" applyAlignment="1" applyProtection="1">
      <alignment horizontal="center" vertical="center" wrapText="1"/>
      <protection/>
    </xf>
    <xf numFmtId="0" fontId="58" fillId="0" borderId="0" xfId="85" applyNumberFormat="1" applyFont="1" applyFill="1" applyBorder="1" applyAlignment="1" applyProtection="1">
      <alignment wrapText="1"/>
      <protection/>
    </xf>
    <xf numFmtId="208" fontId="58" fillId="0" borderId="0" xfId="85" applyNumberFormat="1" applyFont="1" applyFill="1" applyBorder="1" applyAlignment="1" applyProtection="1">
      <alignment horizontal="right" wrapText="1"/>
      <protection/>
    </xf>
    <xf numFmtId="215" fontId="44" fillId="0" borderId="0" xfId="85" applyNumberFormat="1" applyFont="1" applyFill="1" applyBorder="1" applyAlignment="1" applyProtection="1">
      <alignment horizontal="right" wrapText="1"/>
      <protection/>
    </xf>
    <xf numFmtId="215" fontId="44" fillId="0" borderId="0" xfId="85" applyNumberFormat="1" applyFont="1" applyFill="1" applyBorder="1" applyAlignment="1" applyProtection="1">
      <alignment horizontal="right"/>
      <protection/>
    </xf>
    <xf numFmtId="208" fontId="69" fillId="0" borderId="0" xfId="85" applyNumberFormat="1" applyFont="1" applyFill="1" applyBorder="1" applyAlignment="1" applyProtection="1">
      <alignment wrapText="1"/>
      <protection/>
    </xf>
    <xf numFmtId="208" fontId="69" fillId="0" borderId="0" xfId="85" applyNumberFormat="1" applyFont="1" applyFill="1" applyBorder="1" applyAlignment="1" applyProtection="1">
      <alignment horizontal="right" wrapText="1"/>
      <protection/>
    </xf>
    <xf numFmtId="0" fontId="69" fillId="0" borderId="0" xfId="23" applyFont="1" applyFill="1" applyBorder="1" applyAlignment="1">
      <alignment/>
      <protection/>
    </xf>
    <xf numFmtId="208" fontId="58" fillId="0" borderId="16" xfId="85" applyNumberFormat="1" applyFont="1" applyFill="1" applyBorder="1" applyAlignment="1" applyProtection="1">
      <alignment wrapText="1"/>
      <protection/>
    </xf>
    <xf numFmtId="215" fontId="44" fillId="0" borderId="16" xfId="85" applyNumberFormat="1" applyFont="1" applyFill="1" applyBorder="1" applyAlignment="1" applyProtection="1">
      <alignment horizontal="right"/>
      <protection/>
    </xf>
    <xf numFmtId="208" fontId="58" fillId="0" borderId="0" xfId="85" applyNumberFormat="1" applyFont="1" applyFill="1" applyBorder="1" applyAlignment="1" applyProtection="1">
      <alignment horizontal="center"/>
      <protection/>
    </xf>
    <xf numFmtId="208" fontId="69" fillId="0" borderId="0" xfId="85" applyNumberFormat="1" applyFont="1" applyFill="1" applyBorder="1" applyAlignment="1" applyProtection="1">
      <alignment horizontal="center"/>
      <protection/>
    </xf>
    <xf numFmtId="208" fontId="58" fillId="0" borderId="16" xfId="85" applyNumberFormat="1" applyFont="1" applyFill="1" applyBorder="1" applyAlignment="1" applyProtection="1">
      <alignment horizontal="center"/>
      <protection/>
    </xf>
    <xf numFmtId="0" fontId="58" fillId="0" borderId="49" xfId="23" applyFont="1" applyFill="1" applyBorder="1" applyAlignment="1">
      <alignment/>
      <protection/>
    </xf>
    <xf numFmtId="208" fontId="58" fillId="0" borderId="49" xfId="85" applyNumberFormat="1" applyFont="1" applyFill="1" applyBorder="1" applyAlignment="1" applyProtection="1">
      <alignment horizontal="center"/>
      <protection/>
    </xf>
    <xf numFmtId="215" fontId="44" fillId="0" borderId="49" xfId="85" applyNumberFormat="1" applyFont="1" applyFill="1" applyBorder="1" applyAlignment="1" applyProtection="1">
      <alignment horizontal="right"/>
      <protection/>
    </xf>
    <xf numFmtId="0" fontId="58" fillId="0" borderId="0" xfId="23" applyFont="1" applyFill="1" applyBorder="1" applyAlignment="1">
      <alignment wrapText="1"/>
      <protection/>
    </xf>
    <xf numFmtId="208" fontId="44" fillId="0" borderId="0" xfId="85" applyNumberFormat="1" applyFont="1" applyFill="1" applyBorder="1" applyAlignment="1" applyProtection="1">
      <alignment horizontal="right" wrapText="1"/>
      <protection/>
    </xf>
    <xf numFmtId="208" fontId="44" fillId="0" borderId="16" xfId="85" applyNumberFormat="1" applyFont="1" applyFill="1" applyBorder="1" applyAlignment="1" applyProtection="1">
      <alignment horizontal="right"/>
      <protection/>
    </xf>
    <xf numFmtId="208" fontId="44" fillId="0" borderId="0" xfId="85" applyNumberFormat="1" applyFont="1" applyFill="1" applyBorder="1" applyAlignment="1" applyProtection="1">
      <alignment horizontal="left"/>
      <protection/>
    </xf>
    <xf numFmtId="208" fontId="58" fillId="0" borderId="0" xfId="85" applyNumberFormat="1" applyFont="1" applyFill="1" applyBorder="1" applyAlignment="1" applyProtection="1">
      <alignment horizontal="left"/>
      <protection/>
    </xf>
    <xf numFmtId="208" fontId="58" fillId="0" borderId="49" xfId="85" applyNumberFormat="1" applyFont="1" applyFill="1" applyBorder="1" applyAlignment="1" applyProtection="1">
      <alignment horizontal="left"/>
      <protection/>
    </xf>
    <xf numFmtId="208" fontId="58" fillId="0" borderId="49" xfId="85" applyNumberFormat="1" applyFont="1" applyFill="1" applyBorder="1" applyAlignment="1" applyProtection="1">
      <alignment horizontal="right"/>
      <protection/>
    </xf>
    <xf numFmtId="208" fontId="44" fillId="0" borderId="49" xfId="85" applyNumberFormat="1" applyFont="1" applyFill="1" applyBorder="1" applyAlignment="1" applyProtection="1">
      <alignment horizontal="right"/>
      <protection/>
    </xf>
    <xf numFmtId="180" fontId="58" fillId="0" borderId="0" xfId="85" applyFont="1" applyFill="1" applyBorder="1" applyAlignment="1" applyProtection="1">
      <alignment horizontal="right" wrapText="1"/>
      <protection/>
    </xf>
    <xf numFmtId="180" fontId="58" fillId="0" borderId="0" xfId="85" applyFont="1" applyFill="1" applyBorder="1" applyAlignment="1" applyProtection="1">
      <alignment horizontal="right"/>
      <protection/>
    </xf>
    <xf numFmtId="215" fontId="58" fillId="0" borderId="49" xfId="85" applyNumberFormat="1" applyFont="1" applyFill="1" applyBorder="1" applyAlignment="1" applyProtection="1">
      <alignment horizontal="right"/>
      <protection/>
    </xf>
    <xf numFmtId="0" fontId="69" fillId="0" borderId="0" xfId="23" applyFont="1" applyFill="1" applyAlignment="1">
      <alignment horizontal="left" indent="1"/>
      <protection/>
    </xf>
    <xf numFmtId="49" fontId="69" fillId="0" borderId="0" xfId="23" applyNumberFormat="1" applyFont="1" applyFill="1" applyAlignment="1">
      <alignment horizontal="left" indent="1"/>
      <protection/>
    </xf>
    <xf numFmtId="0" fontId="44" fillId="0" borderId="16" xfId="23" applyFont="1" applyFill="1" applyBorder="1" applyAlignment="1">
      <alignment horizontal="left"/>
      <protection/>
    </xf>
    <xf numFmtId="0" fontId="44" fillId="0" borderId="16" xfId="23" applyFont="1" applyFill="1" applyBorder="1" applyAlignment="1">
      <alignment horizontal="center"/>
      <protection/>
    </xf>
    <xf numFmtId="0" fontId="44" fillId="0" borderId="0" xfId="23" applyFont="1" applyFill="1" applyBorder="1" applyAlignment="1">
      <alignment horizontal="center"/>
      <protection/>
    </xf>
    <xf numFmtId="0" fontId="44" fillId="0" borderId="0" xfId="85" applyNumberFormat="1" applyFont="1" applyFill="1" applyBorder="1" applyAlignment="1" applyProtection="1">
      <alignment horizontal="center" vertical="center" wrapText="1"/>
      <protection/>
    </xf>
    <xf numFmtId="204" fontId="44" fillId="0" borderId="0" xfId="23" applyNumberFormat="1" applyFont="1" applyFill="1" applyBorder="1" applyAlignment="1">
      <alignment horizontal="center"/>
      <protection/>
    </xf>
    <xf numFmtId="0" fontId="58" fillId="0" borderId="0" xfId="23" applyFont="1" applyFill="1" applyBorder="1" applyAlignment="1">
      <alignment horizontal="center"/>
      <protection/>
    </xf>
    <xf numFmtId="208" fontId="44" fillId="0" borderId="0" xfId="23" applyNumberFormat="1" applyFont="1" applyFill="1" applyBorder="1" applyAlignment="1">
      <alignment horizontal="center"/>
      <protection/>
    </xf>
    <xf numFmtId="180" fontId="58" fillId="0" borderId="0" xfId="85" applyFont="1" applyFill="1" applyBorder="1" applyAlignment="1" applyProtection="1">
      <alignment horizontal="left"/>
      <protection/>
    </xf>
    <xf numFmtId="0" fontId="69" fillId="0" borderId="0" xfId="23" applyFont="1" applyFill="1" applyBorder="1" applyAlignment="1">
      <alignment horizontal="left"/>
      <protection/>
    </xf>
    <xf numFmtId="208" fontId="69" fillId="0" borderId="0" xfId="23" applyNumberFormat="1" applyFont="1" applyFill="1" applyAlignment="1">
      <alignment/>
      <protection/>
    </xf>
    <xf numFmtId="204" fontId="44" fillId="0" borderId="0" xfId="23" applyNumberFormat="1" applyFont="1" applyFill="1" applyBorder="1" applyAlignment="1">
      <alignment horizontal="left"/>
      <protection/>
    </xf>
    <xf numFmtId="0" fontId="44" fillId="0" borderId="0" xfId="23" applyFont="1" applyFill="1" applyAlignment="1">
      <alignment horizontal="center" wrapText="1"/>
      <protection/>
    </xf>
    <xf numFmtId="0" fontId="94" fillId="0" borderId="0" xfId="23" applyFont="1" applyFill="1" applyAlignment="1">
      <alignment horizontal="center"/>
      <protection/>
    </xf>
    <xf numFmtId="215" fontId="44" fillId="0" borderId="0" xfId="85" applyNumberFormat="1" applyFont="1" applyFill="1" applyBorder="1" applyAlignment="1" applyProtection="1">
      <alignment/>
      <protection/>
    </xf>
    <xf numFmtId="215" fontId="58" fillId="0" borderId="0" xfId="85" applyNumberFormat="1" applyFont="1" applyFill="1" applyBorder="1" applyAlignment="1" applyProtection="1">
      <alignment/>
      <protection/>
    </xf>
    <xf numFmtId="0" fontId="94" fillId="0" borderId="0" xfId="23" applyFont="1" applyFill="1" applyAlignment="1">
      <alignment horizontal="right" wrapText="1"/>
      <protection/>
    </xf>
    <xf numFmtId="0" fontId="69" fillId="0" borderId="0" xfId="23" applyFont="1" applyFill="1" applyAlignment="1">
      <alignment horizontal="justify" wrapText="1"/>
      <protection/>
    </xf>
    <xf numFmtId="208" fontId="59" fillId="0" borderId="0" xfId="23" applyNumberFormat="1" applyFont="1" applyFill="1">
      <alignment/>
      <protection/>
    </xf>
    <xf numFmtId="208" fontId="69" fillId="0" borderId="0" xfId="23" applyNumberFormat="1" applyFont="1" applyFill="1">
      <alignment/>
      <protection/>
    </xf>
    <xf numFmtId="208" fontId="58" fillId="0" borderId="0" xfId="85" applyNumberFormat="1" applyFont="1" applyFill="1" applyBorder="1" applyAlignment="1" applyProtection="1">
      <alignment horizontal="center" wrapText="1"/>
      <protection/>
    </xf>
    <xf numFmtId="0" fontId="69" fillId="0" borderId="0" xfId="23" applyFont="1" applyFill="1" applyBorder="1" applyAlignment="1">
      <alignment horizontal="left" wrapText="1"/>
      <protection/>
    </xf>
    <xf numFmtId="0" fontId="69" fillId="0" borderId="0" xfId="23" applyFont="1" applyFill="1" applyBorder="1" applyAlignment="1">
      <alignment wrapText="1"/>
      <protection/>
    </xf>
    <xf numFmtId="0" fontId="58" fillId="0" borderId="0" xfId="23" applyFont="1" applyFill="1" applyBorder="1" applyAlignment="1">
      <alignment horizontal="center" wrapText="1"/>
      <protection/>
    </xf>
    <xf numFmtId="0" fontId="44" fillId="0" borderId="16" xfId="23" applyFont="1" applyFill="1" applyBorder="1" applyAlignment="1">
      <alignment horizontal="center" wrapText="1"/>
      <protection/>
    </xf>
    <xf numFmtId="0" fontId="44" fillId="0" borderId="0" xfId="23" applyFont="1" applyFill="1" applyBorder="1" applyAlignment="1">
      <alignment horizontal="center" wrapText="1"/>
      <protection/>
    </xf>
    <xf numFmtId="0" fontId="44" fillId="0" borderId="0" xfId="23" applyFont="1" applyFill="1" applyBorder="1" applyAlignment="1">
      <alignment wrapText="1"/>
      <protection/>
    </xf>
    <xf numFmtId="0" fontId="69" fillId="0" borderId="49" xfId="23" applyFont="1" applyFill="1" applyBorder="1" applyAlignment="1">
      <alignment wrapText="1"/>
      <protection/>
    </xf>
    <xf numFmtId="0" fontId="44" fillId="0" borderId="0" xfId="23" applyFont="1" applyFill="1" applyAlignment="1">
      <alignment horizontal="center"/>
      <protection/>
    </xf>
    <xf numFmtId="0" fontId="44" fillId="0" borderId="4" xfId="23" applyFont="1" applyFill="1" applyBorder="1" applyAlignment="1">
      <alignment horizontal="center"/>
      <protection/>
    </xf>
    <xf numFmtId="208" fontId="44" fillId="0" borderId="4" xfId="85" applyNumberFormat="1" applyFont="1" applyFill="1" applyBorder="1" applyAlignment="1" applyProtection="1">
      <alignment horizontal="right"/>
      <protection/>
    </xf>
    <xf numFmtId="208" fontId="44" fillId="0" borderId="50" xfId="85" applyNumberFormat="1" applyFont="1" applyFill="1" applyBorder="1" applyAlignment="1" applyProtection="1">
      <alignment horizontal="center"/>
      <protection/>
    </xf>
    <xf numFmtId="208" fontId="44" fillId="0" borderId="16" xfId="85" applyNumberFormat="1" applyFont="1" applyFill="1" applyBorder="1" applyAlignment="1" applyProtection="1">
      <alignment horizontal="center" wrapText="1"/>
      <protection/>
    </xf>
    <xf numFmtId="180" fontId="58" fillId="0" borderId="0" xfId="85" applyFont="1" applyFill="1" applyBorder="1" applyAlignment="1" applyProtection="1">
      <alignment/>
      <protection/>
    </xf>
    <xf numFmtId="180" fontId="58" fillId="0" borderId="16" xfId="85" applyFont="1" applyFill="1" applyBorder="1" applyAlignment="1" applyProtection="1">
      <alignment/>
      <protection/>
    </xf>
    <xf numFmtId="180" fontId="58" fillId="0" borderId="16" xfId="85" applyFont="1" applyFill="1" applyBorder="1" applyAlignment="1" applyProtection="1">
      <alignment horizontal="right"/>
      <protection/>
    </xf>
    <xf numFmtId="0" fontId="44" fillId="0" borderId="49" xfId="23" applyFont="1" applyFill="1" applyBorder="1" applyAlignment="1">
      <alignment/>
      <protection/>
    </xf>
    <xf numFmtId="180" fontId="58" fillId="0" borderId="49" xfId="85" applyFont="1" applyFill="1" applyBorder="1" applyAlignment="1" applyProtection="1">
      <alignment/>
      <protection/>
    </xf>
    <xf numFmtId="10" fontId="44" fillId="0" borderId="0" xfId="173" applyNumberFormat="1" applyFont="1" applyFill="1" applyBorder="1" applyAlignment="1" applyProtection="1">
      <alignment horizontal="center"/>
      <protection/>
    </xf>
    <xf numFmtId="208" fontId="66" fillId="0" borderId="0" xfId="85" applyNumberFormat="1" applyFont="1" applyFill="1" applyBorder="1" applyAlignment="1" applyProtection="1">
      <alignment horizontal="right"/>
      <protection/>
    </xf>
    <xf numFmtId="9" fontId="58" fillId="0" borderId="0" xfId="173" applyFont="1" applyFill="1" applyBorder="1" applyAlignment="1" applyProtection="1">
      <alignment horizontal="right"/>
      <protection/>
    </xf>
    <xf numFmtId="39" fontId="58" fillId="0" borderId="0" xfId="23" applyNumberFormat="1" applyFont="1" applyFill="1" applyAlignment="1">
      <alignment/>
      <protection/>
    </xf>
    <xf numFmtId="9" fontId="69" fillId="0" borderId="0" xfId="173" applyFont="1" applyFill="1" applyBorder="1" applyAlignment="1" applyProtection="1">
      <alignment horizontal="right"/>
      <protection/>
    </xf>
    <xf numFmtId="208" fontId="69" fillId="0" borderId="49" xfId="85" applyNumberFormat="1" applyFont="1" applyFill="1" applyBorder="1" applyAlignment="1" applyProtection="1">
      <alignment horizontal="right"/>
      <protection/>
    </xf>
    <xf numFmtId="0" fontId="60" fillId="0" borderId="0" xfId="23" applyFont="1" applyFill="1" applyAlignment="1">
      <alignment horizontal="right"/>
      <protection/>
    </xf>
    <xf numFmtId="208" fontId="60" fillId="0" borderId="0" xfId="85" applyNumberFormat="1" applyFont="1" applyFill="1" applyBorder="1" applyAlignment="1" applyProtection="1">
      <alignment horizontal="center"/>
      <protection/>
    </xf>
    <xf numFmtId="208" fontId="60" fillId="0" borderId="0" xfId="85" applyNumberFormat="1" applyFont="1" applyFill="1" applyBorder="1" applyAlignment="1" applyProtection="1">
      <alignment/>
      <protection/>
    </xf>
    <xf numFmtId="208" fontId="60" fillId="0" borderId="0" xfId="85" applyNumberFormat="1" applyFont="1" applyFill="1" applyBorder="1" applyAlignment="1" applyProtection="1">
      <alignment horizontal="right"/>
      <protection/>
    </xf>
    <xf numFmtId="208" fontId="97" fillId="0" borderId="0" xfId="85" applyNumberFormat="1" applyFont="1" applyFill="1" applyBorder="1" applyAlignment="1" applyProtection="1">
      <alignment horizontal="right"/>
      <protection/>
    </xf>
    <xf numFmtId="0" fontId="69" fillId="0" borderId="0" xfId="23" applyFont="1" applyFill="1" applyAlignment="1">
      <alignment horizontal="justify"/>
      <protection/>
    </xf>
    <xf numFmtId="39" fontId="44" fillId="0" borderId="0" xfId="0" applyNumberFormat="1" applyFont="1" applyFill="1" applyAlignment="1">
      <alignment/>
    </xf>
    <xf numFmtId="0" fontId="94" fillId="0" borderId="0" xfId="0" applyFont="1" applyFill="1" applyAlignment="1">
      <alignment/>
    </xf>
    <xf numFmtId="0" fontId="69" fillId="0" borderId="0" xfId="0" applyFont="1" applyFill="1" applyAlignment="1">
      <alignment/>
    </xf>
    <xf numFmtId="0" fontId="58" fillId="29" borderId="0" xfId="23" applyFont="1" applyFill="1" applyAlignment="1">
      <alignment/>
      <protection/>
    </xf>
    <xf numFmtId="0" fontId="58" fillId="29" borderId="0" xfId="23" applyFont="1" applyFill="1" applyBorder="1" applyAlignment="1">
      <alignment/>
      <protection/>
    </xf>
    <xf numFmtId="0" fontId="60" fillId="29" borderId="0" xfId="23" applyFont="1" applyFill="1" applyAlignment="1">
      <alignment/>
      <protection/>
    </xf>
    <xf numFmtId="0" fontId="58" fillId="29" borderId="0" xfId="0" applyFont="1" applyFill="1" applyAlignment="1">
      <alignment/>
    </xf>
    <xf numFmtId="39" fontId="58" fillId="29" borderId="0" xfId="0" applyNumberFormat="1" applyFont="1" applyFill="1" applyAlignment="1">
      <alignment/>
    </xf>
    <xf numFmtId="0" fontId="69" fillId="0" borderId="0" xfId="0" applyFont="1" applyFill="1" applyAlignment="1">
      <alignment wrapText="1"/>
    </xf>
    <xf numFmtId="0" fontId="69" fillId="0" borderId="0" xfId="0" applyFont="1" applyFill="1" applyAlignment="1">
      <alignment horizontal="right" wrapText="1"/>
    </xf>
    <xf numFmtId="0" fontId="58" fillId="2" borderId="0" xfId="0" applyFont="1" applyFill="1" applyAlignment="1">
      <alignment/>
    </xf>
    <xf numFmtId="0" fontId="114" fillId="0" borderId="0" xfId="0" applyFont="1" applyFill="1" applyAlignment="1">
      <alignment/>
    </xf>
    <xf numFmtId="0" fontId="60" fillId="0" borderId="0" xfId="0" applyFont="1" applyFill="1" applyAlignment="1">
      <alignment/>
    </xf>
    <xf numFmtId="0" fontId="69" fillId="0" borderId="0" xfId="0" applyFont="1" applyFill="1" applyAlignment="1">
      <alignment horizontal="right"/>
    </xf>
    <xf numFmtId="0" fontId="58" fillId="0" borderId="0" xfId="0" applyFont="1" applyFill="1" applyAlignment="1">
      <alignment horizontal="center"/>
    </xf>
    <xf numFmtId="0" fontId="44" fillId="0" borderId="0" xfId="0" applyFont="1" applyFill="1" applyAlignment="1">
      <alignment horizontal="center"/>
    </xf>
    <xf numFmtId="39" fontId="44" fillId="0" borderId="0" xfId="0" applyNumberFormat="1" applyFont="1" applyFill="1" applyAlignment="1">
      <alignment horizontal="center"/>
    </xf>
    <xf numFmtId="37" fontId="58" fillId="0" borderId="0" xfId="0" applyNumberFormat="1" applyFont="1" applyFill="1" applyAlignment="1">
      <alignment/>
    </xf>
    <xf numFmtId="10" fontId="0" fillId="0" borderId="0" xfId="173" applyNumberFormat="1" applyFill="1" applyBorder="1" applyAlignment="1" applyProtection="1">
      <alignment/>
      <protection/>
    </xf>
    <xf numFmtId="0" fontId="94" fillId="0" borderId="0" xfId="0" applyFont="1" applyFill="1" applyAlignment="1">
      <alignment/>
    </xf>
    <xf numFmtId="0" fontId="60" fillId="0" borderId="0" xfId="0" applyFont="1" applyFill="1" applyAlignment="1">
      <alignment wrapText="1"/>
    </xf>
    <xf numFmtId="0" fontId="112" fillId="0" borderId="0" xfId="0" applyFont="1" applyFill="1" applyAlignment="1">
      <alignment horizontal="justify"/>
    </xf>
    <xf numFmtId="0" fontId="112" fillId="0" borderId="0" xfId="0" applyFont="1" applyFill="1" applyAlignment="1">
      <alignment/>
    </xf>
    <xf numFmtId="0" fontId="116" fillId="0" borderId="0" xfId="0" applyFont="1" applyFill="1" applyAlignment="1">
      <alignment horizontal="right"/>
    </xf>
    <xf numFmtId="0" fontId="112" fillId="2" borderId="0" xfId="0" applyFont="1" applyFill="1" applyAlignment="1">
      <alignment/>
    </xf>
    <xf numFmtId="0" fontId="112" fillId="2" borderId="16" xfId="0" applyFont="1" applyFill="1" applyBorder="1" applyAlignment="1">
      <alignment/>
    </xf>
    <xf numFmtId="0" fontId="112" fillId="2" borderId="0" xfId="0" applyFont="1" applyFill="1" applyAlignment="1">
      <alignment wrapText="1"/>
    </xf>
    <xf numFmtId="0" fontId="112" fillId="2" borderId="52" xfId="0" applyFont="1" applyFill="1" applyBorder="1" applyAlignment="1">
      <alignment wrapText="1"/>
    </xf>
    <xf numFmtId="0" fontId="112" fillId="2" borderId="0" xfId="0" applyFont="1" applyFill="1" applyAlignment="1">
      <alignment horizontal="center" wrapText="1"/>
    </xf>
    <xf numFmtId="0" fontId="112" fillId="2" borderId="52" xfId="0" applyFont="1" applyFill="1" applyBorder="1" applyAlignment="1">
      <alignment horizontal="center" wrapText="1"/>
    </xf>
    <xf numFmtId="0" fontId="58" fillId="0" borderId="0" xfId="0" applyFont="1" applyFill="1" applyAlignment="1">
      <alignment wrapText="1"/>
    </xf>
    <xf numFmtId="0" fontId="69" fillId="0" borderId="0" xfId="0" applyFont="1" applyFill="1" applyAlignment="1">
      <alignment horizontal="center" wrapText="1"/>
    </xf>
    <xf numFmtId="0" fontId="58" fillId="0" borderId="0" xfId="0" applyFont="1" applyFill="1" applyAlignment="1">
      <alignment horizontal="left" wrapText="1"/>
    </xf>
    <xf numFmtId="0" fontId="58" fillId="0" borderId="50" xfId="0" applyFont="1" applyFill="1" applyBorder="1" applyAlignment="1">
      <alignment/>
    </xf>
    <xf numFmtId="180" fontId="0" fillId="0" borderId="50" xfId="85" applyFill="1" applyBorder="1" applyAlignment="1" applyProtection="1">
      <alignment/>
      <protection/>
    </xf>
    <xf numFmtId="0" fontId="44" fillId="0" borderId="0" xfId="0" applyFont="1" applyFill="1" applyAlignment="1">
      <alignment/>
    </xf>
    <xf numFmtId="0" fontId="60" fillId="29" borderId="0" xfId="0" applyFont="1" applyFill="1" applyAlignment="1">
      <alignment/>
    </xf>
    <xf numFmtId="208" fontId="44" fillId="0" borderId="0" xfId="85" applyNumberFormat="1" applyFont="1" applyFill="1" applyBorder="1" applyAlignment="1" applyProtection="1">
      <alignment horizontal="center" wrapText="1"/>
      <protection/>
    </xf>
    <xf numFmtId="208" fontId="62" fillId="0" borderId="0" xfId="85" applyNumberFormat="1" applyFont="1" applyFill="1" applyBorder="1" applyAlignment="1" applyProtection="1">
      <alignment horizontal="right" wrapText="1"/>
      <protection/>
    </xf>
    <xf numFmtId="0" fontId="59" fillId="0" borderId="0" xfId="23" applyFont="1" applyFill="1" applyBorder="1" applyAlignment="1">
      <alignment/>
      <protection/>
    </xf>
    <xf numFmtId="39" fontId="59" fillId="0" borderId="0" xfId="23" applyNumberFormat="1" applyFont="1" applyFill="1" applyBorder="1" applyAlignment="1">
      <alignment/>
      <protection/>
    </xf>
    <xf numFmtId="204" fontId="44" fillId="0" borderId="0" xfId="23" applyNumberFormat="1" applyFont="1" applyFill="1" applyBorder="1" applyAlignment="1">
      <alignment/>
      <protection/>
    </xf>
    <xf numFmtId="204" fontId="58" fillId="0" borderId="0" xfId="23" applyNumberFormat="1" applyFont="1" applyFill="1" applyBorder="1" applyAlignment="1">
      <alignment/>
      <protection/>
    </xf>
    <xf numFmtId="204" fontId="58" fillId="0" borderId="0" xfId="23" applyNumberFormat="1" applyFont="1" applyFill="1" applyAlignment="1">
      <alignment horizontal="center"/>
      <protection/>
    </xf>
    <xf numFmtId="0" fontId="58" fillId="0" borderId="0" xfId="23" applyNumberFormat="1" applyFont="1" applyFill="1" applyBorder="1" applyAlignment="1">
      <alignment horizontal="left"/>
      <protection/>
    </xf>
    <xf numFmtId="0" fontId="58" fillId="0" borderId="0" xfId="23" applyNumberFormat="1" applyFont="1" applyFill="1" applyBorder="1" applyAlignment="1">
      <alignment/>
      <protection/>
    </xf>
    <xf numFmtId="0" fontId="58" fillId="0" borderId="0" xfId="23" applyNumberFormat="1" applyFont="1" applyFill="1" applyBorder="1">
      <alignment/>
      <protection/>
    </xf>
    <xf numFmtId="204" fontId="58" fillId="0" borderId="0" xfId="23" applyNumberFormat="1" applyFont="1" applyFill="1" applyAlignment="1">
      <alignment/>
      <protection/>
    </xf>
    <xf numFmtId="0" fontId="58" fillId="0" borderId="0" xfId="23" applyNumberFormat="1" applyFont="1" applyFill="1" applyAlignment="1">
      <alignment horizontal="left"/>
      <protection/>
    </xf>
    <xf numFmtId="0" fontId="58" fillId="0" borderId="0" xfId="23" applyNumberFormat="1" applyFont="1" applyFill="1" applyAlignment="1">
      <alignment/>
      <protection/>
    </xf>
    <xf numFmtId="0" fontId="58" fillId="0" borderId="0" xfId="23" applyNumberFormat="1" applyFont="1" applyFill="1">
      <alignment/>
      <protection/>
    </xf>
    <xf numFmtId="204" fontId="44" fillId="0" borderId="0" xfId="23" applyNumberFormat="1" applyFont="1" applyFill="1" applyAlignment="1">
      <alignment/>
      <protection/>
    </xf>
    <xf numFmtId="204" fontId="97" fillId="0" borderId="0" xfId="23" applyNumberFormat="1" applyFont="1" applyFill="1">
      <alignment/>
      <protection/>
    </xf>
    <xf numFmtId="204" fontId="66" fillId="0" borderId="0" xfId="23" applyNumberFormat="1" applyFont="1" applyFill="1" applyAlignment="1">
      <alignment/>
      <protection/>
    </xf>
    <xf numFmtId="204" fontId="66" fillId="0" borderId="0" xfId="23" applyNumberFormat="1" applyFont="1" applyFill="1" applyAlignment="1">
      <alignment horizontal="center"/>
      <protection/>
    </xf>
    <xf numFmtId="204" fontId="66" fillId="0" borderId="0" xfId="23" applyNumberFormat="1" applyFont="1" applyFill="1" applyAlignment="1">
      <alignment horizontal="left"/>
      <protection/>
    </xf>
    <xf numFmtId="204" fontId="66" fillId="0" borderId="0" xfId="23" applyNumberFormat="1" applyFont="1" applyFill="1" applyBorder="1" applyAlignment="1">
      <alignment/>
      <protection/>
    </xf>
    <xf numFmtId="204" fontId="66" fillId="0" borderId="0" xfId="85" applyNumberFormat="1" applyFont="1" applyFill="1" applyBorder="1" applyAlignment="1" applyProtection="1">
      <alignment/>
      <protection/>
    </xf>
    <xf numFmtId="0" fontId="97" fillId="0" borderId="0" xfId="23" applyFont="1" applyFill="1">
      <alignment/>
      <protection/>
    </xf>
    <xf numFmtId="39" fontId="97" fillId="0" borderId="0" xfId="23" applyNumberFormat="1" applyFont="1" applyFill="1">
      <alignment/>
      <protection/>
    </xf>
    <xf numFmtId="0" fontId="19" fillId="0" borderId="0" xfId="23" applyFont="1" applyFill="1" applyAlignment="1">
      <alignment horizontal="center"/>
      <protection/>
    </xf>
    <xf numFmtId="0" fontId="114" fillId="0" borderId="0" xfId="0" applyFont="1" applyFill="1" applyAlignment="1">
      <alignment/>
    </xf>
    <xf numFmtId="0" fontId="117" fillId="0" borderId="0" xfId="0" applyFont="1" applyFill="1" applyAlignment="1">
      <alignment/>
    </xf>
    <xf numFmtId="0" fontId="44" fillId="0" borderId="4" xfId="0" applyFont="1" applyFill="1" applyBorder="1" applyAlignment="1">
      <alignment horizontal="center"/>
    </xf>
    <xf numFmtId="0" fontId="114" fillId="0" borderId="4" xfId="0" applyFont="1" applyFill="1" applyBorder="1" applyAlignment="1">
      <alignment/>
    </xf>
    <xf numFmtId="0" fontId="58" fillId="0" borderId="4" xfId="0" applyFont="1" applyFill="1" applyBorder="1" applyAlignment="1">
      <alignment/>
    </xf>
    <xf numFmtId="0" fontId="118" fillId="0" borderId="0" xfId="0" applyFont="1" applyFill="1" applyAlignment="1">
      <alignment/>
    </xf>
    <xf numFmtId="0" fontId="118" fillId="0" borderId="0" xfId="0" applyFont="1" applyFill="1" applyAlignment="1">
      <alignment vertical="top" wrapText="1"/>
    </xf>
    <xf numFmtId="0" fontId="19" fillId="0" borderId="0" xfId="23" applyFont="1" applyFill="1">
      <alignment/>
      <protection/>
    </xf>
    <xf numFmtId="0" fontId="103" fillId="0" borderId="0" xfId="23" applyFont="1">
      <alignment/>
      <protection/>
    </xf>
    <xf numFmtId="0" fontId="64" fillId="0" borderId="0" xfId="158" applyFont="1" applyAlignment="1">
      <alignment horizontal="left"/>
      <protection/>
    </xf>
    <xf numFmtId="0" fontId="19" fillId="0" borderId="0" xfId="158" applyFont="1" applyAlignment="1">
      <alignment/>
      <protection/>
    </xf>
    <xf numFmtId="0" fontId="19" fillId="0" borderId="0" xfId="23" applyFont="1" applyFill="1" applyAlignment="1">
      <alignment wrapText="1"/>
      <protection/>
    </xf>
    <xf numFmtId="0" fontId="68" fillId="0" borderId="16" xfId="23" applyFont="1" applyBorder="1" applyAlignment="1">
      <alignment horizontal="left"/>
      <protection/>
    </xf>
    <xf numFmtId="0" fontId="19" fillId="0" borderId="16" xfId="23" applyFont="1" applyBorder="1" applyAlignment="1">
      <alignment/>
      <protection/>
    </xf>
    <xf numFmtId="208" fontId="71" fillId="0" borderId="16" xfId="85" applyNumberFormat="1" applyFont="1" applyFill="1" applyBorder="1" applyAlignment="1" applyProtection="1">
      <alignment horizontal="right"/>
      <protection/>
    </xf>
    <xf numFmtId="0" fontId="44" fillId="0" borderId="0" xfId="23" applyFont="1" applyAlignment="1">
      <alignment horizontal="left"/>
      <protection/>
    </xf>
    <xf numFmtId="0" fontId="58" fillId="0" borderId="0" xfId="23" applyFont="1" applyAlignment="1">
      <alignment/>
      <protection/>
    </xf>
    <xf numFmtId="0" fontId="44" fillId="0" borderId="0" xfId="23" applyFont="1" applyAlignment="1">
      <alignment horizontal="right"/>
      <protection/>
    </xf>
    <xf numFmtId="0" fontId="44" fillId="0" borderId="16" xfId="23" applyFont="1" applyBorder="1" applyAlignment="1">
      <alignment/>
      <protection/>
    </xf>
    <xf numFmtId="0" fontId="44" fillId="0" borderId="0" xfId="23" applyFont="1" applyAlignment="1">
      <alignment/>
      <protection/>
    </xf>
    <xf numFmtId="0" fontId="58" fillId="0" borderId="0" xfId="23" applyFont="1" applyAlignment="1">
      <alignment horizontal="right"/>
      <protection/>
    </xf>
    <xf numFmtId="0" fontId="69" fillId="0" borderId="0" xfId="23" applyFont="1" applyAlignment="1">
      <alignment horizontal="right"/>
      <protection/>
    </xf>
    <xf numFmtId="0" fontId="69" fillId="0" borderId="0" xfId="23" applyFont="1" applyAlignment="1">
      <alignment/>
      <protection/>
    </xf>
    <xf numFmtId="0" fontId="69" fillId="0" borderId="0" xfId="23" applyFont="1" applyBorder="1" applyAlignment="1">
      <alignment/>
      <protection/>
    </xf>
    <xf numFmtId="0" fontId="58" fillId="0" borderId="16" xfId="23" applyFont="1" applyBorder="1" applyAlignment="1">
      <alignment/>
      <protection/>
    </xf>
    <xf numFmtId="217" fontId="58" fillId="0" borderId="0" xfId="23" applyNumberFormat="1" applyFont="1">
      <alignment/>
      <protection/>
    </xf>
    <xf numFmtId="0" fontId="58" fillId="0" borderId="49" xfId="23" applyFont="1" applyBorder="1" applyAlignment="1">
      <alignment/>
      <protection/>
    </xf>
    <xf numFmtId="0" fontId="119" fillId="0" borderId="0" xfId="23" applyNumberFormat="1" applyFont="1" applyAlignment="1">
      <alignment horizontal="left"/>
      <protection/>
    </xf>
    <xf numFmtId="204" fontId="44" fillId="0" borderId="4" xfId="85" applyNumberFormat="1" applyFont="1" applyFill="1" applyBorder="1" applyAlignment="1" applyProtection="1">
      <alignment horizontal="center" vertical="center" wrapText="1"/>
      <protection/>
    </xf>
    <xf numFmtId="208" fontId="44" fillId="0" borderId="4" xfId="85" applyNumberFormat="1" applyFont="1" applyFill="1" applyBorder="1" applyAlignment="1" applyProtection="1">
      <alignment horizontal="center" vertical="center" wrapText="1"/>
      <protection/>
    </xf>
    <xf numFmtId="0" fontId="44" fillId="0" borderId="49" xfId="23" applyFont="1" applyBorder="1" applyAlignment="1">
      <alignment/>
      <protection/>
    </xf>
    <xf numFmtId="0" fontId="120" fillId="0" borderId="0" xfId="23" applyFont="1" applyFill="1">
      <alignment/>
      <protection/>
    </xf>
    <xf numFmtId="208" fontId="120" fillId="0" borderId="0" xfId="85" applyNumberFormat="1" applyFont="1" applyFill="1" applyBorder="1" applyAlignment="1" applyProtection="1">
      <alignment/>
      <protection/>
    </xf>
    <xf numFmtId="0" fontId="19" fillId="0" borderId="0" xfId="23" applyFont="1" applyAlignment="1">
      <alignment horizontal="right"/>
      <protection/>
    </xf>
    <xf numFmtId="204" fontId="70" fillId="0" borderId="0" xfId="23" applyNumberFormat="1" applyFont="1" applyBorder="1" applyAlignment="1">
      <alignment/>
      <protection/>
    </xf>
    <xf numFmtId="204" fontId="19" fillId="0" borderId="0" xfId="23" applyNumberFormat="1" applyFont="1" applyBorder="1" applyAlignment="1">
      <alignment/>
      <protection/>
    </xf>
    <xf numFmtId="204" fontId="19" fillId="0" borderId="0" xfId="23" applyNumberFormat="1" applyFont="1" applyAlignment="1">
      <alignment/>
      <protection/>
    </xf>
    <xf numFmtId="204" fontId="70" fillId="0" borderId="0" xfId="23" applyNumberFormat="1" applyFont="1">
      <alignment/>
      <protection/>
    </xf>
    <xf numFmtId="204" fontId="70" fillId="0" borderId="0" xfId="23" applyNumberFormat="1" applyFont="1" applyAlignment="1">
      <alignment/>
      <protection/>
    </xf>
    <xf numFmtId="0" fontId="70" fillId="0" borderId="0" xfId="23" applyFont="1">
      <alignment/>
      <protection/>
    </xf>
    <xf numFmtId="0" fontId="58" fillId="0" borderId="16" xfId="0" applyFont="1" applyFill="1" applyBorder="1" applyAlignment="1">
      <alignment/>
    </xf>
    <xf numFmtId="0" fontId="58" fillId="0" borderId="52" xfId="0" applyFont="1" applyFill="1" applyBorder="1" applyAlignment="1">
      <alignment wrapText="1"/>
    </xf>
    <xf numFmtId="0" fontId="58" fillId="0" borderId="0" xfId="0" applyFont="1" applyFill="1" applyAlignment="1">
      <alignment horizontal="center" wrapText="1"/>
    </xf>
    <xf numFmtId="0" fontId="58" fillId="0" borderId="52" xfId="0" applyFont="1" applyFill="1" applyBorder="1" applyAlignment="1">
      <alignment horizontal="center" wrapText="1"/>
    </xf>
    <xf numFmtId="14" fontId="44" fillId="0" borderId="16" xfId="0" applyNumberFormat="1" applyFont="1" applyFill="1" applyBorder="1" applyAlignment="1">
      <alignment horizontal="center"/>
    </xf>
    <xf numFmtId="14" fontId="44" fillId="0" borderId="4" xfId="0" applyNumberFormat="1" applyFont="1" applyFill="1" applyBorder="1" applyAlignment="1">
      <alignment horizontal="center"/>
    </xf>
    <xf numFmtId="0" fontId="99" fillId="0" borderId="0" xfId="166" applyFont="1" applyFill="1" applyBorder="1" applyAlignment="1">
      <alignment/>
      <protection/>
    </xf>
    <xf numFmtId="0" fontId="19" fillId="0" borderId="0" xfId="162" applyFont="1" applyFill="1" applyAlignment="1">
      <alignment/>
      <protection/>
    </xf>
    <xf numFmtId="0" fontId="58" fillId="0" borderId="0" xfId="166" applyFont="1" applyFill="1" applyAlignment="1">
      <alignment horizontal="justify"/>
      <protection/>
    </xf>
    <xf numFmtId="0" fontId="44" fillId="27" borderId="0" xfId="160" applyFont="1" applyFill="1" applyBorder="1" applyAlignment="1">
      <alignment vertical="top"/>
      <protection/>
    </xf>
    <xf numFmtId="0" fontId="58" fillId="27" borderId="0" xfId="160" applyFont="1" applyFill="1" applyBorder="1" applyAlignment="1">
      <alignment horizontal="left" vertical="top"/>
      <protection/>
    </xf>
    <xf numFmtId="0" fontId="95" fillId="0" borderId="0" xfId="23" applyFont="1" applyAlignment="1">
      <alignment horizontal="right" wrapText="1"/>
      <protection/>
    </xf>
    <xf numFmtId="0" fontId="95" fillId="0" borderId="0" xfId="0" applyFont="1" applyFill="1" applyAlignment="1">
      <alignment/>
    </xf>
    <xf numFmtId="0" fontId="58" fillId="0" borderId="0" xfId="0" applyFont="1" applyFill="1" applyBorder="1" applyAlignment="1">
      <alignment horizontal="justify" wrapText="1"/>
    </xf>
    <xf numFmtId="204" fontId="69" fillId="0" borderId="0" xfId="23" applyNumberFormat="1" applyFont="1" applyFill="1" applyBorder="1" applyAlignment="1">
      <alignment horizontal="left" wrapText="1"/>
      <protection/>
    </xf>
    <xf numFmtId="180" fontId="69" fillId="0" borderId="0" xfId="85" applyFont="1" applyFill="1" applyBorder="1" applyAlignment="1" applyProtection="1">
      <alignment/>
      <protection/>
    </xf>
    <xf numFmtId="169" fontId="58" fillId="0" borderId="0" xfId="85" applyNumberFormat="1" applyFont="1" applyFill="1" applyBorder="1" applyAlignment="1" applyProtection="1">
      <alignment horizontal="right"/>
      <protection/>
    </xf>
    <xf numFmtId="0" fontId="44" fillId="0" borderId="0" xfId="23" applyNumberFormat="1" applyFont="1" applyAlignment="1">
      <alignment horizontal="left"/>
      <protection/>
    </xf>
    <xf numFmtId="208" fontId="19" fillId="0" borderId="0" xfId="85" applyNumberFormat="1" applyFont="1" applyFill="1" applyAlignment="1">
      <alignment/>
    </xf>
    <xf numFmtId="208" fontId="58" fillId="0" borderId="0" xfId="85" applyNumberFormat="1" applyFont="1" applyFill="1" applyAlignment="1">
      <alignment wrapText="1"/>
    </xf>
    <xf numFmtId="208" fontId="19" fillId="0" borderId="0" xfId="85" applyNumberFormat="1" applyFont="1" applyFill="1" applyBorder="1" applyAlignment="1" applyProtection="1">
      <alignment wrapText="1"/>
      <protection/>
    </xf>
    <xf numFmtId="0" fontId="69" fillId="0" borderId="16" xfId="23" applyFont="1" applyBorder="1" applyAlignment="1">
      <alignment horizontal="left"/>
      <protection/>
    </xf>
    <xf numFmtId="208" fontId="19" fillId="0" borderId="0" xfId="85" applyNumberFormat="1" applyFont="1" applyBorder="1" applyAlignment="1">
      <alignment horizontal="right"/>
    </xf>
    <xf numFmtId="208" fontId="122" fillId="0" borderId="0" xfId="0" applyNumberFormat="1" applyFont="1" applyAlignment="1">
      <alignment/>
    </xf>
    <xf numFmtId="0" fontId="122" fillId="0" borderId="0" xfId="0" applyFont="1" applyAlignment="1">
      <alignment/>
    </xf>
    <xf numFmtId="0" fontId="58" fillId="0" borderId="0" xfId="23" applyFont="1" applyFill="1" applyAlignment="1" quotePrefix="1">
      <alignment/>
      <protection/>
    </xf>
    <xf numFmtId="208" fontId="58" fillId="0" borderId="0" xfId="85" applyNumberFormat="1" applyFont="1" applyFill="1" applyAlignment="1">
      <alignment horizontal="center"/>
    </xf>
    <xf numFmtId="208" fontId="58" fillId="0" borderId="0" xfId="85" applyNumberFormat="1" applyFont="1" applyFill="1" applyAlignment="1">
      <alignment/>
    </xf>
    <xf numFmtId="208" fontId="58" fillId="0" borderId="0" xfId="85" applyNumberFormat="1" applyFont="1" applyAlignment="1">
      <alignment/>
    </xf>
    <xf numFmtId="208" fontId="44" fillId="0" borderId="0" xfId="85" applyNumberFormat="1" applyFont="1" applyFill="1" applyAlignment="1">
      <alignment horizontal="left"/>
    </xf>
    <xf numFmtId="208" fontId="44" fillId="0" borderId="53" xfId="85" applyNumberFormat="1" applyFont="1" applyFill="1" applyBorder="1" applyAlignment="1">
      <alignment horizontal="left"/>
    </xf>
    <xf numFmtId="208" fontId="44" fillId="0" borderId="0" xfId="85" applyNumberFormat="1" applyFont="1" applyBorder="1" applyAlignment="1">
      <alignment/>
    </xf>
    <xf numFmtId="208" fontId="44" fillId="0" borderId="53" xfId="85" applyNumberFormat="1" applyFont="1" applyFill="1" applyBorder="1" applyAlignment="1" applyProtection="1">
      <alignment horizontal="right"/>
      <protection/>
    </xf>
    <xf numFmtId="208" fontId="44" fillId="0" borderId="0" xfId="85" applyNumberFormat="1" applyFont="1" applyAlignment="1">
      <alignment horizontal="left"/>
    </xf>
    <xf numFmtId="208" fontId="44" fillId="0" borderId="54" xfId="85" applyNumberFormat="1" applyFont="1" applyFill="1" applyBorder="1" applyAlignment="1" applyProtection="1">
      <alignment horizontal="right"/>
      <protection/>
    </xf>
    <xf numFmtId="208" fontId="0" fillId="0" borderId="0" xfId="0" applyNumberFormat="1" applyAlignment="1">
      <alignment/>
    </xf>
    <xf numFmtId="0" fontId="44" fillId="0" borderId="0" xfId="23" applyFont="1" applyAlignment="1">
      <alignment horizontal="right" wrapText="1"/>
      <protection/>
    </xf>
    <xf numFmtId="0" fontId="44" fillId="0" borderId="0" xfId="23" applyFont="1" applyAlignment="1">
      <alignment horizontal="center" wrapText="1"/>
      <protection/>
    </xf>
    <xf numFmtId="208" fontId="0" fillId="0" borderId="0" xfId="0" applyNumberFormat="1" applyAlignment="1">
      <alignment/>
    </xf>
    <xf numFmtId="0" fontId="0" fillId="0" borderId="0" xfId="0" applyAlignment="1">
      <alignment/>
    </xf>
    <xf numFmtId="0" fontId="69" fillId="0" borderId="0" xfId="23" applyFont="1" applyAlignment="1">
      <alignment horizontal="right" wrapText="1"/>
      <protection/>
    </xf>
    <xf numFmtId="0" fontId="69" fillId="0" borderId="0" xfId="23" applyFont="1" applyAlignment="1">
      <alignment horizontal="left" indent="2"/>
      <protection/>
    </xf>
    <xf numFmtId="0" fontId="94" fillId="0" borderId="0" xfId="23" applyFont="1" applyAlignment="1">
      <alignment horizontal="right" wrapText="1"/>
      <protection/>
    </xf>
    <xf numFmtId="208" fontId="44" fillId="0" borderId="0" xfId="85" applyNumberFormat="1" applyFont="1" applyFill="1" applyAlignment="1">
      <alignment/>
    </xf>
    <xf numFmtId="208" fontId="44" fillId="0" borderId="0" xfId="85" applyNumberFormat="1" applyFont="1" applyAlignment="1">
      <alignment/>
    </xf>
    <xf numFmtId="0" fontId="44" fillId="0" borderId="0" xfId="23" applyNumberFormat="1" applyFont="1" applyFill="1" applyAlignment="1">
      <alignment horizontal="left"/>
      <protection/>
    </xf>
    <xf numFmtId="0" fontId="69" fillId="0" borderId="16" xfId="23" applyFont="1" applyFill="1" applyBorder="1" applyAlignment="1">
      <alignment horizontal="left"/>
      <protection/>
    </xf>
    <xf numFmtId="0" fontId="71" fillId="0" borderId="16" xfId="23" applyNumberFormat="1" applyFont="1" applyFill="1" applyBorder="1" applyAlignment="1">
      <alignment horizontal="right"/>
      <protection/>
    </xf>
    <xf numFmtId="0" fontId="44" fillId="0" borderId="0" xfId="160" applyFont="1" applyFill="1" applyAlignment="1">
      <alignment horizontal="left"/>
      <protection/>
    </xf>
    <xf numFmtId="0" fontId="58" fillId="0" borderId="0" xfId="0" applyFont="1" applyFill="1" applyAlignment="1">
      <alignment horizontal="justify" wrapText="1"/>
    </xf>
    <xf numFmtId="208" fontId="0" fillId="0" borderId="0" xfId="85" applyNumberFormat="1" applyFont="1" applyFill="1" applyBorder="1" applyAlignment="1" applyProtection="1">
      <alignment horizontal="justify" wrapText="1"/>
      <protection/>
    </xf>
    <xf numFmtId="0" fontId="44" fillId="0" borderId="0" xfId="23" applyFont="1" applyFill="1" applyAlignment="1" quotePrefix="1">
      <alignment/>
      <protection/>
    </xf>
    <xf numFmtId="2" fontId="0" fillId="0" borderId="0" xfId="0" applyNumberFormat="1" applyFont="1" applyFill="1" applyAlignment="1">
      <alignment horizontal="justify" wrapText="1"/>
    </xf>
    <xf numFmtId="14" fontId="44" fillId="0" borderId="0" xfId="85" applyNumberFormat="1" applyFont="1" applyFill="1" applyBorder="1" applyAlignment="1" applyProtection="1">
      <alignment horizontal="right"/>
      <protection/>
    </xf>
    <xf numFmtId="169" fontId="44" fillId="0" borderId="0" xfId="85" applyNumberFormat="1" applyFont="1" applyFill="1" applyBorder="1" applyAlignment="1" applyProtection="1">
      <alignment horizontal="right"/>
      <protection/>
    </xf>
    <xf numFmtId="169" fontId="44" fillId="0" borderId="50" xfId="85" applyNumberFormat="1" applyFont="1" applyFill="1" applyBorder="1" applyAlignment="1" applyProtection="1">
      <alignment horizontal="right"/>
      <protection/>
    </xf>
    <xf numFmtId="169" fontId="44" fillId="0" borderId="0" xfId="23" applyNumberFormat="1" applyFont="1" applyFill="1">
      <alignment/>
      <protection/>
    </xf>
    <xf numFmtId="216" fontId="58" fillId="0" borderId="0" xfId="0" applyNumberFormat="1" applyFont="1" applyFill="1" applyAlignment="1">
      <alignment horizontal="left"/>
    </xf>
    <xf numFmtId="216" fontId="58" fillId="0" borderId="0" xfId="0" applyNumberFormat="1" applyFont="1" applyFill="1" applyAlignment="1">
      <alignment/>
    </xf>
    <xf numFmtId="0" fontId="44" fillId="0" borderId="0" xfId="0" applyFont="1" applyFill="1" applyAlignment="1">
      <alignment horizontal="right"/>
    </xf>
    <xf numFmtId="204" fontId="44" fillId="0" borderId="0" xfId="23" applyNumberFormat="1" applyFont="1" applyFill="1" applyAlignment="1">
      <alignment horizontal="center"/>
      <protection/>
    </xf>
    <xf numFmtId="204" fontId="44" fillId="0" borderId="0" xfId="23" applyNumberFormat="1" applyFont="1" applyFill="1" applyAlignment="1">
      <alignment horizontal="left"/>
      <protection/>
    </xf>
    <xf numFmtId="0" fontId="58" fillId="0" borderId="0" xfId="23" applyFont="1" applyFill="1" applyBorder="1" applyAlignment="1">
      <alignment horizontal="left" wrapText="1"/>
      <protection/>
    </xf>
    <xf numFmtId="169" fontId="44" fillId="0" borderId="16" xfId="85" applyNumberFormat="1" applyFont="1" applyFill="1" applyBorder="1" applyAlignment="1" applyProtection="1">
      <alignment horizontal="right"/>
      <protection/>
    </xf>
    <xf numFmtId="169" fontId="44" fillId="0" borderId="0" xfId="85" applyNumberFormat="1" applyFont="1" applyFill="1" applyBorder="1" applyAlignment="1" applyProtection="1">
      <alignment horizontal="right" wrapText="1"/>
      <protection/>
    </xf>
    <xf numFmtId="169" fontId="44" fillId="0" borderId="49" xfId="85" applyNumberFormat="1" applyFont="1" applyFill="1" applyBorder="1" applyAlignment="1" applyProtection="1">
      <alignment horizontal="right"/>
      <protection/>
    </xf>
    <xf numFmtId="208" fontId="58" fillId="0" borderId="54" xfId="85" applyNumberFormat="1" applyFont="1" applyFill="1" applyBorder="1" applyAlignment="1" applyProtection="1">
      <alignment horizontal="center"/>
      <protection/>
    </xf>
    <xf numFmtId="169" fontId="44" fillId="0" borderId="54" xfId="85" applyNumberFormat="1" applyFont="1" applyFill="1" applyBorder="1" applyAlignment="1" applyProtection="1">
      <alignment horizontal="right"/>
      <protection/>
    </xf>
    <xf numFmtId="169" fontId="44" fillId="0" borderId="0" xfId="85" applyNumberFormat="1" applyFont="1" applyFill="1" applyBorder="1" applyAlignment="1" applyProtection="1">
      <alignment/>
      <protection/>
    </xf>
    <xf numFmtId="169" fontId="58" fillId="0" borderId="0" xfId="85" applyNumberFormat="1" applyFont="1" applyFill="1" applyBorder="1" applyAlignment="1" applyProtection="1">
      <alignment/>
      <protection/>
    </xf>
    <xf numFmtId="169" fontId="58" fillId="0" borderId="0" xfId="85" applyNumberFormat="1" applyFont="1" applyFill="1" applyBorder="1" applyAlignment="1" applyProtection="1">
      <alignment horizontal="center"/>
      <protection/>
    </xf>
    <xf numFmtId="169" fontId="58" fillId="0" borderId="49" xfId="85" applyNumberFormat="1" applyFont="1" applyFill="1" applyBorder="1" applyAlignment="1" applyProtection="1">
      <alignment horizontal="right"/>
      <protection/>
    </xf>
    <xf numFmtId="169" fontId="69" fillId="0" borderId="0" xfId="23" applyNumberFormat="1" applyFont="1" applyFill="1" applyAlignment="1">
      <alignment/>
      <protection/>
    </xf>
    <xf numFmtId="169" fontId="69" fillId="0" borderId="0" xfId="23" applyNumberFormat="1" applyFont="1" applyFill="1" applyBorder="1" applyAlignment="1">
      <alignment/>
      <protection/>
    </xf>
    <xf numFmtId="169" fontId="58" fillId="0" borderId="0" xfId="85" applyNumberFormat="1" applyFont="1" applyFill="1" applyBorder="1" applyAlignment="1" applyProtection="1">
      <alignment wrapText="1"/>
      <protection/>
    </xf>
    <xf numFmtId="169" fontId="58" fillId="0" borderId="0" xfId="85" applyNumberFormat="1" applyFont="1" applyFill="1" applyBorder="1" applyAlignment="1" applyProtection="1">
      <alignment horizontal="right" wrapText="1"/>
      <protection/>
    </xf>
    <xf numFmtId="169" fontId="69" fillId="0" borderId="0" xfId="85" applyNumberFormat="1" applyFont="1" applyFill="1" applyBorder="1" applyAlignment="1" applyProtection="1">
      <alignment/>
      <protection/>
    </xf>
    <xf numFmtId="169" fontId="58" fillId="0" borderId="0" xfId="23" applyNumberFormat="1" applyFont="1" applyFill="1" applyBorder="1" applyAlignment="1">
      <alignment horizontal="center"/>
      <protection/>
    </xf>
    <xf numFmtId="169" fontId="58" fillId="0" borderId="54" xfId="23" applyNumberFormat="1" applyFont="1" applyFill="1" applyBorder="1" applyAlignment="1">
      <alignment horizontal="center"/>
      <protection/>
    </xf>
    <xf numFmtId="169" fontId="58" fillId="0" borderId="0" xfId="23" applyNumberFormat="1" applyFont="1" applyFill="1" applyBorder="1" applyAlignment="1">
      <alignment/>
      <protection/>
    </xf>
    <xf numFmtId="0" fontId="69" fillId="0" borderId="0" xfId="23" applyFont="1" applyFill="1" applyAlignment="1" quotePrefix="1">
      <alignment/>
      <protection/>
    </xf>
    <xf numFmtId="169" fontId="58" fillId="0" borderId="0" xfId="23" applyNumberFormat="1" applyFont="1" applyFill="1" applyAlignment="1">
      <alignment/>
      <protection/>
    </xf>
    <xf numFmtId="169" fontId="44" fillId="0" borderId="0" xfId="23" applyNumberFormat="1" applyFont="1" applyFill="1" applyBorder="1" applyAlignment="1">
      <alignment/>
      <protection/>
    </xf>
    <xf numFmtId="169" fontId="58" fillId="0" borderId="0" xfId="23" applyNumberFormat="1" applyFont="1" applyFill="1">
      <alignment/>
      <protection/>
    </xf>
    <xf numFmtId="169" fontId="44" fillId="0" borderId="16" xfId="23" applyNumberFormat="1" applyFont="1" applyFill="1" applyBorder="1" applyAlignment="1">
      <alignment/>
      <protection/>
    </xf>
    <xf numFmtId="169" fontId="44" fillId="0" borderId="0" xfId="23" applyNumberFormat="1" applyFont="1" applyFill="1" applyAlignment="1">
      <alignment/>
      <protection/>
    </xf>
    <xf numFmtId="169" fontId="44" fillId="0" borderId="49" xfId="23" applyNumberFormat="1" applyFont="1" applyFill="1" applyBorder="1" applyAlignment="1">
      <alignment/>
      <protection/>
    </xf>
    <xf numFmtId="169" fontId="120" fillId="0" borderId="0" xfId="23" applyNumberFormat="1" applyFont="1" applyFill="1">
      <alignment/>
      <protection/>
    </xf>
    <xf numFmtId="169" fontId="120" fillId="0" borderId="0" xfId="85" applyNumberFormat="1" applyFont="1" applyFill="1" applyBorder="1" applyAlignment="1" applyProtection="1">
      <alignment/>
      <protection/>
    </xf>
    <xf numFmtId="169" fontId="19" fillId="0" borderId="0" xfId="23" applyNumberFormat="1" applyFont="1" applyBorder="1" applyAlignment="1">
      <alignment/>
      <protection/>
    </xf>
    <xf numFmtId="169" fontId="19" fillId="0" borderId="0" xfId="23" applyNumberFormat="1" applyFont="1" applyFill="1">
      <alignment/>
      <protection/>
    </xf>
    <xf numFmtId="169" fontId="71" fillId="0" borderId="0" xfId="85" applyNumberFormat="1" applyFont="1" applyFill="1" applyBorder="1" applyAlignment="1" applyProtection="1">
      <alignment/>
      <protection/>
    </xf>
    <xf numFmtId="169" fontId="71" fillId="0" borderId="0" xfId="85" applyNumberFormat="1" applyFont="1" applyFill="1" applyBorder="1" applyAlignment="1" applyProtection="1">
      <alignment horizontal="center"/>
      <protection/>
    </xf>
    <xf numFmtId="169" fontId="103" fillId="0" borderId="0" xfId="23" applyNumberFormat="1" applyFont="1">
      <alignment/>
      <protection/>
    </xf>
    <xf numFmtId="169" fontId="19" fillId="0" borderId="0" xfId="0" applyNumberFormat="1" applyFont="1" applyAlignment="1">
      <alignment/>
    </xf>
    <xf numFmtId="169" fontId="70" fillId="0" borderId="0" xfId="23" applyNumberFormat="1" applyFont="1" applyBorder="1" applyAlignment="1">
      <alignment horizontal="left"/>
      <protection/>
    </xf>
    <xf numFmtId="169" fontId="70" fillId="0" borderId="0" xfId="23" applyNumberFormat="1" applyFont="1" applyBorder="1" applyAlignment="1">
      <alignment/>
      <protection/>
    </xf>
    <xf numFmtId="169" fontId="70" fillId="0" borderId="0" xfId="85" applyNumberFormat="1" applyFont="1" applyFill="1" applyBorder="1" applyAlignment="1" applyProtection="1">
      <alignment/>
      <protection/>
    </xf>
    <xf numFmtId="169" fontId="19" fillId="0" borderId="0" xfId="23" applyNumberFormat="1" applyFont="1" applyBorder="1" applyAlignment="1">
      <alignment horizontal="left"/>
      <protection/>
    </xf>
    <xf numFmtId="169" fontId="19" fillId="0" borderId="0" xfId="23" applyNumberFormat="1" applyFont="1" applyBorder="1">
      <alignment/>
      <protection/>
    </xf>
    <xf numFmtId="169" fontId="19" fillId="0" borderId="0" xfId="23" applyNumberFormat="1" applyFont="1">
      <alignment/>
      <protection/>
    </xf>
    <xf numFmtId="169" fontId="19" fillId="0" borderId="0" xfId="85" applyNumberFormat="1" applyFont="1" applyFill="1" applyBorder="1" applyAlignment="1" applyProtection="1">
      <alignment/>
      <protection/>
    </xf>
    <xf numFmtId="169" fontId="19" fillId="0" borderId="0" xfId="85" applyNumberFormat="1" applyFont="1" applyFill="1" applyBorder="1" applyAlignment="1" applyProtection="1">
      <alignment horizontal="right"/>
      <protection/>
    </xf>
    <xf numFmtId="169" fontId="19" fillId="0" borderId="0" xfId="23" applyNumberFormat="1" applyFont="1" applyAlignment="1">
      <alignment horizontal="left"/>
      <protection/>
    </xf>
    <xf numFmtId="169" fontId="19" fillId="0" borderId="0" xfId="23" applyNumberFormat="1" applyFont="1" applyAlignment="1">
      <alignment/>
      <protection/>
    </xf>
    <xf numFmtId="169" fontId="70" fillId="0" borderId="0" xfId="23" applyNumberFormat="1" applyFont="1" applyAlignment="1">
      <alignment horizontal="left"/>
      <protection/>
    </xf>
    <xf numFmtId="169" fontId="70" fillId="0" borderId="0" xfId="23" applyNumberFormat="1" applyFont="1" applyAlignment="1">
      <alignment/>
      <protection/>
    </xf>
    <xf numFmtId="169" fontId="70" fillId="0" borderId="0" xfId="23" applyNumberFormat="1" applyFont="1">
      <alignment/>
      <protection/>
    </xf>
    <xf numFmtId="169" fontId="70" fillId="0" borderId="0" xfId="85" applyNumberFormat="1" applyFont="1" applyFill="1" applyBorder="1" applyAlignment="1" applyProtection="1">
      <alignment horizontal="center"/>
      <protection/>
    </xf>
    <xf numFmtId="169" fontId="70" fillId="0" borderId="0" xfId="85" applyNumberFormat="1" applyFont="1" applyFill="1" applyBorder="1" applyAlignment="1" applyProtection="1">
      <alignment horizontal="right"/>
      <protection/>
    </xf>
    <xf numFmtId="169" fontId="98" fillId="0" borderId="0" xfId="23" applyNumberFormat="1" applyFont="1">
      <alignment/>
      <protection/>
    </xf>
    <xf numFmtId="0" fontId="58" fillId="0" borderId="0" xfId="23" applyFont="1" applyBorder="1" applyAlignment="1">
      <alignment horizontal="left"/>
      <protection/>
    </xf>
    <xf numFmtId="9" fontId="58" fillId="0" borderId="0" xfId="173" applyFont="1" applyFill="1" applyBorder="1" applyAlignment="1" applyProtection="1">
      <alignment horizontal="center"/>
      <protection/>
    </xf>
    <xf numFmtId="0" fontId="0" fillId="0" borderId="0" xfId="0" applyAlignment="1">
      <alignment wrapText="1"/>
    </xf>
    <xf numFmtId="169" fontId="58" fillId="0" borderId="0" xfId="0" applyNumberFormat="1" applyFont="1" applyAlignment="1">
      <alignment/>
    </xf>
    <xf numFmtId="169" fontId="58" fillId="0" borderId="0" xfId="0" applyNumberFormat="1" applyFont="1" applyFill="1" applyAlignment="1">
      <alignment/>
    </xf>
    <xf numFmtId="169" fontId="58" fillId="0" borderId="50" xfId="0" applyNumberFormat="1" applyFont="1" applyFill="1" applyBorder="1" applyAlignment="1">
      <alignment/>
    </xf>
    <xf numFmtId="169" fontId="58" fillId="0" borderId="50" xfId="85" applyNumberFormat="1" applyFont="1" applyFill="1" applyBorder="1" applyAlignment="1" applyProtection="1">
      <alignment/>
      <protection/>
    </xf>
    <xf numFmtId="0" fontId="58" fillId="0" borderId="53" xfId="23" applyFont="1" applyFill="1" applyBorder="1" applyAlignment="1">
      <alignment horizontal="center"/>
      <protection/>
    </xf>
    <xf numFmtId="0" fontId="58" fillId="0" borderId="53" xfId="23" applyFont="1" applyFill="1" applyBorder="1" applyAlignment="1">
      <alignment horizontal="left" wrapText="1"/>
      <protection/>
    </xf>
    <xf numFmtId="0" fontId="58" fillId="0" borderId="53" xfId="23" applyFont="1" applyFill="1" applyBorder="1" applyAlignment="1">
      <alignment horizontal="left"/>
      <protection/>
    </xf>
    <xf numFmtId="208" fontId="58" fillId="0" borderId="53" xfId="85" applyNumberFormat="1" applyFont="1" applyFill="1" applyBorder="1" applyAlignment="1" applyProtection="1">
      <alignment horizontal="right"/>
      <protection/>
    </xf>
    <xf numFmtId="169" fontId="69" fillId="0" borderId="0" xfId="85" applyNumberFormat="1" applyFont="1" applyFill="1" applyBorder="1" applyAlignment="1" applyProtection="1">
      <alignment horizontal="right"/>
      <protection/>
    </xf>
    <xf numFmtId="169" fontId="114" fillId="0" borderId="0" xfId="0" applyNumberFormat="1" applyFont="1" applyFill="1" applyAlignment="1">
      <alignment/>
    </xf>
    <xf numFmtId="169" fontId="60" fillId="0" borderId="0" xfId="0" applyNumberFormat="1" applyFont="1" applyFill="1" applyBorder="1" applyAlignment="1">
      <alignment/>
    </xf>
    <xf numFmtId="169" fontId="114" fillId="0" borderId="0" xfId="0" applyNumberFormat="1" applyFont="1" applyFill="1" applyAlignment="1">
      <alignment/>
    </xf>
    <xf numFmtId="169" fontId="60" fillId="0" borderId="0" xfId="0" applyNumberFormat="1" applyFont="1" applyFill="1" applyAlignment="1">
      <alignment horizontal="left"/>
    </xf>
    <xf numFmtId="169" fontId="44" fillId="0" borderId="50" xfId="85" applyNumberFormat="1" applyFont="1" applyFill="1" applyBorder="1" applyAlignment="1" applyProtection="1">
      <alignment/>
      <protection/>
    </xf>
    <xf numFmtId="0" fontId="58" fillId="0" borderId="0" xfId="0" applyFont="1" applyFill="1" applyBorder="1" applyAlignment="1">
      <alignment/>
    </xf>
    <xf numFmtId="169" fontId="58" fillId="0" borderId="0" xfId="0" applyNumberFormat="1" applyFont="1" applyFill="1" applyBorder="1" applyAlignment="1">
      <alignment/>
    </xf>
    <xf numFmtId="0" fontId="58" fillId="0" borderId="0" xfId="23" applyFont="1" applyFill="1" applyBorder="1" applyAlignment="1">
      <alignment horizontal="justify" wrapText="1"/>
      <protection/>
    </xf>
    <xf numFmtId="0" fontId="44" fillId="0" borderId="0" xfId="23" applyFont="1" applyFill="1" applyBorder="1" applyAlignment="1">
      <alignment horizontal="center" vertical="center"/>
      <protection/>
    </xf>
    <xf numFmtId="0" fontId="44" fillId="0" borderId="0" xfId="166" applyFont="1" applyFill="1" applyAlignment="1">
      <alignment horizontal="left"/>
      <protection/>
    </xf>
    <xf numFmtId="0" fontId="44" fillId="0" borderId="0" xfId="166" applyFont="1" applyFill="1" applyAlignment="1">
      <alignment horizontal="center"/>
      <protection/>
    </xf>
    <xf numFmtId="0" fontId="71" fillId="0" borderId="0" xfId="166" applyFont="1" applyFill="1" applyAlignment="1">
      <alignment/>
      <protection/>
    </xf>
    <xf numFmtId="0" fontId="44" fillId="27" borderId="0" xfId="160" applyFont="1" applyFill="1" applyAlignment="1">
      <alignment/>
      <protection/>
    </xf>
    <xf numFmtId="0" fontId="19" fillId="27" borderId="0" xfId="160" applyFont="1" applyFill="1" applyAlignment="1">
      <alignment/>
      <protection/>
    </xf>
    <xf numFmtId="0" fontId="64" fillId="27" borderId="0" xfId="160" applyFont="1" applyFill="1" applyAlignment="1">
      <alignment/>
      <protection/>
    </xf>
    <xf numFmtId="0" fontId="70" fillId="27" borderId="0" xfId="160" applyFont="1" applyFill="1" applyAlignment="1">
      <alignment/>
      <protection/>
    </xf>
    <xf numFmtId="0" fontId="69" fillId="27" borderId="0" xfId="160" applyFont="1" applyFill="1" applyAlignment="1">
      <alignment/>
      <protection/>
    </xf>
    <xf numFmtId="0" fontId="19" fillId="27" borderId="16" xfId="160" applyFont="1" applyFill="1" applyBorder="1" applyAlignment="1">
      <alignment/>
      <protection/>
    </xf>
    <xf numFmtId="0" fontId="19" fillId="27" borderId="0" xfId="160" applyFont="1" applyFill="1" applyBorder="1" applyAlignment="1">
      <alignment/>
      <protection/>
    </xf>
    <xf numFmtId="0" fontId="44" fillId="0" borderId="0" xfId="160" applyFont="1" applyAlignment="1">
      <alignment horizontal="justify" wrapText="1"/>
      <protection/>
    </xf>
    <xf numFmtId="0" fontId="58" fillId="0" borderId="0" xfId="160" applyFont="1" applyAlignment="1">
      <alignment/>
      <protection/>
    </xf>
    <xf numFmtId="0" fontId="19" fillId="0" borderId="0" xfId="160" applyFont="1" applyFill="1" applyAlignment="1">
      <alignment/>
      <protection/>
    </xf>
    <xf numFmtId="0" fontId="70" fillId="0" borderId="0" xfId="23" applyFont="1" applyFill="1" applyAlignment="1">
      <alignment/>
      <protection/>
    </xf>
    <xf numFmtId="0" fontId="71" fillId="27" borderId="0" xfId="160" applyFont="1" applyFill="1" applyAlignment="1">
      <alignment/>
      <protection/>
    </xf>
    <xf numFmtId="0" fontId="44" fillId="0" borderId="0" xfId="23" applyFont="1" applyBorder="1" applyAlignment="1">
      <alignment/>
      <protection/>
    </xf>
    <xf numFmtId="0" fontId="44" fillId="0" borderId="0" xfId="166" applyFont="1" applyFill="1" applyBorder="1" applyAlignment="1">
      <alignment/>
      <protection/>
    </xf>
    <xf numFmtId="0" fontId="44" fillId="0" borderId="0" xfId="166" applyFont="1" applyAlignment="1">
      <alignment horizontal="left"/>
      <protection/>
    </xf>
    <xf numFmtId="0" fontId="19" fillId="0" borderId="0" xfId="166" applyFont="1" applyAlignment="1">
      <alignment/>
      <protection/>
    </xf>
    <xf numFmtId="0" fontId="19" fillId="0" borderId="0" xfId="166" applyFont="1" applyFill="1" applyAlignment="1">
      <alignment/>
      <protection/>
    </xf>
    <xf numFmtId="0" fontId="11" fillId="0" borderId="0" xfId="166" applyFont="1" applyFill="1" applyAlignment="1">
      <alignment/>
      <protection/>
    </xf>
    <xf numFmtId="0" fontId="11" fillId="0" borderId="0" xfId="166" applyFont="1" applyAlignment="1">
      <alignment/>
      <protection/>
    </xf>
    <xf numFmtId="0" fontId="58" fillId="0" borderId="0" xfId="166" applyFont="1" applyAlignment="1">
      <alignment/>
      <protection/>
    </xf>
    <xf numFmtId="0" fontId="58" fillId="0" borderId="0" xfId="166" applyFont="1" applyFill="1" applyAlignment="1">
      <alignment/>
      <protection/>
    </xf>
    <xf numFmtId="0" fontId="71" fillId="0" borderId="0" xfId="166" applyFont="1" applyAlignment="1">
      <alignment/>
      <protection/>
    </xf>
    <xf numFmtId="0" fontId="70" fillId="0" borderId="0" xfId="23" applyNumberFormat="1" applyFont="1" applyBorder="1" applyAlignment="1">
      <alignment/>
      <protection/>
    </xf>
    <xf numFmtId="0" fontId="69" fillId="0" borderId="0" xfId="23" applyNumberFormat="1" applyFont="1" applyBorder="1" applyAlignment="1">
      <alignment horizontal="left"/>
      <protection/>
    </xf>
    <xf numFmtId="0" fontId="71" fillId="0" borderId="0" xfId="23" applyNumberFormat="1" applyFont="1" applyBorder="1" applyAlignment="1">
      <alignment horizontal="right"/>
      <protection/>
    </xf>
    <xf numFmtId="0" fontId="70" fillId="0" borderId="16" xfId="23" applyNumberFormat="1" applyFont="1" applyBorder="1" applyAlignment="1">
      <alignment/>
      <protection/>
    </xf>
    <xf numFmtId="0" fontId="44" fillId="0" borderId="0" xfId="23" applyNumberFormat="1" applyFont="1" applyFill="1" applyBorder="1" applyAlignment="1">
      <alignment horizontal="center" vertical="center" wrapText="1"/>
      <protection/>
    </xf>
    <xf numFmtId="14" fontId="44" fillId="0" borderId="0" xfId="85" applyNumberFormat="1" applyFont="1" applyFill="1" applyBorder="1" applyAlignment="1" applyProtection="1">
      <alignment horizontal="center" vertical="center"/>
      <protection/>
    </xf>
    <xf numFmtId="0" fontId="83" fillId="0" borderId="0" xfId="23" applyNumberFormat="1" applyFont="1" applyBorder="1" applyAlignment="1">
      <alignment horizontal="center" wrapText="1"/>
      <protection/>
    </xf>
    <xf numFmtId="0" fontId="58" fillId="0" borderId="0" xfId="23" applyNumberFormat="1" applyFont="1" applyBorder="1">
      <alignment/>
      <protection/>
    </xf>
    <xf numFmtId="0" fontId="58" fillId="0" borderId="0" xfId="23" applyNumberFormat="1" applyFont="1" applyBorder="1" applyAlignment="1">
      <alignment horizontal="center" vertical="center"/>
      <protection/>
    </xf>
    <xf numFmtId="0" fontId="58" fillId="0" borderId="0" xfId="23" applyNumberFormat="1" applyFont="1" applyFill="1" applyBorder="1" applyAlignment="1">
      <alignment horizontal="center" wrapText="1"/>
      <protection/>
    </xf>
    <xf numFmtId="0" fontId="58" fillId="0" borderId="0" xfId="23" applyNumberFormat="1" applyFont="1">
      <alignment/>
      <protection/>
    </xf>
    <xf numFmtId="204" fontId="44" fillId="0" borderId="0" xfId="23" applyNumberFormat="1" applyFont="1" applyBorder="1" applyAlignment="1">
      <alignment/>
      <protection/>
    </xf>
    <xf numFmtId="0" fontId="64" fillId="0" borderId="0" xfId="23" applyNumberFormat="1" applyFont="1" applyBorder="1" applyAlignment="1">
      <alignment horizontal="left" vertical="center"/>
      <protection/>
    </xf>
    <xf numFmtId="0" fontId="91" fillId="0" borderId="0" xfId="23" applyNumberFormat="1" applyFont="1" applyBorder="1" applyAlignment="1">
      <alignment horizontal="center" vertical="center"/>
      <protection/>
    </xf>
    <xf numFmtId="0" fontId="19" fillId="0" borderId="0" xfId="0" applyFont="1" applyAlignment="1">
      <alignment vertical="center"/>
    </xf>
    <xf numFmtId="204" fontId="19" fillId="0" borderId="0" xfId="23" applyNumberFormat="1" applyFont="1" applyAlignment="1">
      <alignment vertical="center"/>
      <protection/>
    </xf>
    <xf numFmtId="0" fontId="69" fillId="0" borderId="0" xfId="23" applyNumberFormat="1" applyFont="1" applyBorder="1" applyAlignment="1">
      <alignment/>
      <protection/>
    </xf>
    <xf numFmtId="204" fontId="44" fillId="0" borderId="0" xfId="85" applyNumberFormat="1" applyFont="1" applyFill="1" applyBorder="1" applyAlignment="1" applyProtection="1">
      <alignment horizontal="center" vertical="center" wrapText="1"/>
      <protection/>
    </xf>
    <xf numFmtId="208" fontId="44" fillId="0" borderId="0" xfId="85" applyNumberFormat="1" applyFont="1" applyFill="1" applyBorder="1" applyAlignment="1" applyProtection="1">
      <alignment horizontal="center" vertical="center"/>
      <protection/>
    </xf>
    <xf numFmtId="204" fontId="44" fillId="0" borderId="0" xfId="23" applyNumberFormat="1" applyFont="1" applyBorder="1">
      <alignment/>
      <protection/>
    </xf>
    <xf numFmtId="0" fontId="58" fillId="0" borderId="0" xfId="23" applyNumberFormat="1" applyFont="1" applyBorder="1" applyAlignment="1">
      <alignment/>
      <protection/>
    </xf>
    <xf numFmtId="204" fontId="44" fillId="0" borderId="0" xfId="23" applyNumberFormat="1" applyFont="1" applyAlignment="1">
      <alignment/>
      <protection/>
    </xf>
    <xf numFmtId="0" fontId="70" fillId="0" borderId="0" xfId="23" applyFont="1" applyBorder="1" applyAlignment="1">
      <alignment horizontal="center"/>
      <protection/>
    </xf>
    <xf numFmtId="204" fontId="19" fillId="0" borderId="0" xfId="23" applyNumberFormat="1" applyFont="1" applyFill="1" applyAlignment="1">
      <alignment/>
      <protection/>
    </xf>
    <xf numFmtId="0" fontId="19" fillId="0" borderId="0" xfId="23" applyNumberFormat="1" applyFont="1" applyFill="1" applyAlignment="1">
      <alignment/>
      <protection/>
    </xf>
    <xf numFmtId="0" fontId="19" fillId="0" borderId="0" xfId="0" applyFont="1" applyFill="1" applyAlignment="1">
      <alignment/>
    </xf>
    <xf numFmtId="0" fontId="69" fillId="0" borderId="16" xfId="0" applyFont="1" applyFill="1" applyBorder="1" applyAlignment="1">
      <alignment horizontal="left"/>
    </xf>
    <xf numFmtId="0" fontId="69" fillId="0" borderId="0" xfId="0" applyFont="1" applyFill="1" applyAlignment="1">
      <alignment horizontal="left"/>
    </xf>
    <xf numFmtId="0" fontId="69" fillId="0" borderId="16" xfId="0" applyFont="1" applyFill="1" applyBorder="1" applyAlignment="1">
      <alignment horizontal="center" wrapText="1"/>
    </xf>
    <xf numFmtId="208" fontId="44" fillId="0" borderId="0" xfId="23" applyNumberFormat="1" applyFont="1" applyFill="1" applyAlignment="1">
      <alignment/>
      <protection/>
    </xf>
    <xf numFmtId="208" fontId="58" fillId="0" borderId="0" xfId="23" applyNumberFormat="1" applyFont="1" applyFill="1" applyAlignment="1">
      <alignment/>
      <protection/>
    </xf>
    <xf numFmtId="208" fontId="58" fillId="0" borderId="0" xfId="0" applyNumberFormat="1" applyFont="1" applyFill="1" applyAlignment="1">
      <alignment/>
    </xf>
    <xf numFmtId="0" fontId="58" fillId="0" borderId="53" xfId="23" applyFont="1" applyFill="1" applyBorder="1" applyAlignment="1">
      <alignment horizontal="center" wrapText="1"/>
      <protection/>
    </xf>
    <xf numFmtId="219" fontId="58" fillId="0" borderId="0" xfId="173" applyNumberFormat="1" applyFont="1" applyFill="1" applyBorder="1" applyAlignment="1">
      <alignment horizontal="center" wrapText="1"/>
    </xf>
    <xf numFmtId="169" fontId="58" fillId="0" borderId="0" xfId="23" applyNumberFormat="1" applyFont="1" applyFill="1" applyBorder="1" applyAlignment="1">
      <alignment horizontal="center" wrapText="1"/>
      <protection/>
    </xf>
    <xf numFmtId="0" fontId="58" fillId="0" borderId="54" xfId="23" applyFont="1" applyFill="1" applyBorder="1" applyAlignment="1">
      <alignment horizontal="center" wrapText="1"/>
      <protection/>
    </xf>
    <xf numFmtId="0" fontId="44" fillId="0" borderId="54" xfId="23" applyFont="1" applyFill="1" applyBorder="1" applyAlignment="1">
      <alignment horizontal="center" wrapText="1"/>
      <protection/>
    </xf>
    <xf numFmtId="219" fontId="58" fillId="0" borderId="54" xfId="173" applyNumberFormat="1" applyFont="1" applyFill="1" applyBorder="1" applyAlignment="1">
      <alignment horizontal="center" wrapText="1"/>
    </xf>
    <xf numFmtId="0" fontId="44" fillId="0" borderId="54" xfId="23" applyFont="1" applyFill="1" applyBorder="1" applyAlignment="1">
      <alignment wrapText="1"/>
      <protection/>
    </xf>
    <xf numFmtId="169" fontId="58" fillId="0" borderId="54" xfId="23" applyNumberFormat="1" applyFont="1" applyFill="1" applyBorder="1" applyAlignment="1">
      <alignment horizontal="center" wrapText="1"/>
      <protection/>
    </xf>
    <xf numFmtId="0" fontId="58" fillId="0" borderId="53" xfId="23" applyFont="1" applyFill="1" applyBorder="1" applyAlignment="1">
      <alignment/>
      <protection/>
    </xf>
    <xf numFmtId="0" fontId="0" fillId="0" borderId="0" xfId="0" applyFont="1" applyFill="1" applyAlignment="1">
      <alignment horizontal="justify" wrapText="1"/>
    </xf>
    <xf numFmtId="0" fontId="44" fillId="0" borderId="16" xfId="23" applyFont="1" applyBorder="1" applyAlignment="1">
      <alignment horizontal="center" vertical="center"/>
      <protection/>
    </xf>
    <xf numFmtId="0" fontId="44" fillId="0" borderId="53" xfId="23" applyFont="1" applyFill="1" applyBorder="1" applyAlignment="1">
      <alignment horizontal="center" vertical="center" wrapText="1"/>
      <protection/>
    </xf>
    <xf numFmtId="0" fontId="44" fillId="0" borderId="0" xfId="0" applyFont="1" applyAlignment="1">
      <alignment horizontal="center" vertical="center"/>
    </xf>
    <xf numFmtId="0" fontId="94" fillId="0" borderId="0" xfId="23" applyFont="1" applyAlignment="1">
      <alignment/>
      <protection/>
    </xf>
    <xf numFmtId="0" fontId="44" fillId="0" borderId="0" xfId="23" applyFont="1" applyFill="1" applyBorder="1" applyAlignment="1">
      <alignment horizontal="center" vertical="center" wrapText="1"/>
      <protection/>
    </xf>
    <xf numFmtId="0" fontId="44" fillId="0" borderId="0" xfId="0" applyFont="1" applyBorder="1" applyAlignment="1">
      <alignment horizontal="center" vertical="center"/>
    </xf>
    <xf numFmtId="169" fontId="44" fillId="0" borderId="55" xfId="85" applyNumberFormat="1" applyFont="1" applyFill="1" applyBorder="1" applyAlignment="1" applyProtection="1">
      <alignment horizontal="justify" wrapText="1"/>
      <protection/>
    </xf>
    <xf numFmtId="208" fontId="44" fillId="0" borderId="0" xfId="85" applyNumberFormat="1" applyFont="1" applyFill="1" applyBorder="1" applyAlignment="1" applyProtection="1">
      <alignment horizontal="justify" wrapText="1"/>
      <protection/>
    </xf>
    <xf numFmtId="169" fontId="94" fillId="0" borderId="0" xfId="85" applyNumberFormat="1" applyFont="1" applyFill="1" applyBorder="1" applyAlignment="1" applyProtection="1">
      <alignment horizontal="justify" wrapText="1"/>
      <protection/>
    </xf>
    <xf numFmtId="208" fontId="94" fillId="0" borderId="0" xfId="85" applyNumberFormat="1" applyFont="1" applyFill="1" applyBorder="1" applyAlignment="1" applyProtection="1">
      <alignment horizontal="justify" wrapText="1"/>
      <protection/>
    </xf>
    <xf numFmtId="169" fontId="69" fillId="0" borderId="0" xfId="85" applyNumberFormat="1" applyFont="1" applyFill="1" applyBorder="1" applyAlignment="1" applyProtection="1">
      <alignment horizontal="right" wrapText="1"/>
      <protection/>
    </xf>
    <xf numFmtId="169" fontId="69" fillId="0" borderId="0" xfId="85" applyNumberFormat="1" applyFont="1" applyFill="1" applyBorder="1" applyAlignment="1" applyProtection="1">
      <alignment horizontal="right" vertical="center" wrapText="1"/>
      <protection/>
    </xf>
    <xf numFmtId="208" fontId="44" fillId="0" borderId="16" xfId="85" applyNumberFormat="1" applyFont="1" applyFill="1" applyBorder="1" applyAlignment="1" applyProtection="1">
      <alignment horizontal="center" vertical="center" wrapText="1"/>
      <protection/>
    </xf>
    <xf numFmtId="208" fontId="44" fillId="0" borderId="0" xfId="85" applyNumberFormat="1" applyFont="1" applyFill="1" applyBorder="1" applyAlignment="1" applyProtection="1">
      <alignment horizontal="center" vertical="center" wrapText="1"/>
      <protection/>
    </xf>
    <xf numFmtId="169" fontId="44" fillId="0" borderId="0" xfId="85" applyNumberFormat="1" applyFont="1" applyFill="1" applyBorder="1" applyAlignment="1" applyProtection="1">
      <alignment horizontal="justify" wrapText="1"/>
      <protection/>
    </xf>
    <xf numFmtId="0" fontId="44" fillId="0" borderId="53" xfId="0" applyFont="1" applyBorder="1" applyAlignment="1">
      <alignment horizontal="center" vertical="center" wrapText="1"/>
    </xf>
    <xf numFmtId="0" fontId="58" fillId="0" borderId="53" xfId="0" applyFont="1" applyFill="1" applyBorder="1" applyAlignment="1">
      <alignment horizontal="justify" wrapText="1"/>
    </xf>
    <xf numFmtId="204" fontId="44" fillId="0" borderId="0" xfId="160" applyNumberFormat="1" applyFont="1" applyFill="1" applyBorder="1" applyAlignment="1">
      <alignment wrapText="1"/>
      <protection/>
    </xf>
    <xf numFmtId="0" fontId="58" fillId="0" borderId="0" xfId="23" applyFont="1" applyFill="1" applyAlignment="1">
      <alignment horizontal="left" wrapText="1"/>
      <protection/>
    </xf>
    <xf numFmtId="9" fontId="58" fillId="0" borderId="0" xfId="0" applyNumberFormat="1" applyFont="1" applyFill="1" applyAlignment="1">
      <alignment horizontal="center"/>
    </xf>
    <xf numFmtId="219" fontId="58" fillId="0" borderId="0" xfId="0" applyNumberFormat="1" applyFont="1" applyFill="1" applyAlignment="1">
      <alignment horizontal="center"/>
    </xf>
    <xf numFmtId="0" fontId="58" fillId="0" borderId="0" xfId="23" applyFont="1" applyFill="1" applyAlignment="1">
      <alignment horizontal="center" wrapText="1"/>
      <protection/>
    </xf>
    <xf numFmtId="169" fontId="58" fillId="0" borderId="0" xfId="23" applyNumberFormat="1" applyFont="1" applyFill="1" applyAlignment="1">
      <alignment horizontal="center" wrapText="1"/>
      <protection/>
    </xf>
    <xf numFmtId="0" fontId="44" fillId="0" borderId="53" xfId="23" applyFont="1" applyFill="1" applyBorder="1" applyAlignment="1">
      <alignment horizontal="center" wrapText="1"/>
      <protection/>
    </xf>
    <xf numFmtId="0" fontId="44" fillId="0" borderId="56" xfId="23" applyFont="1" applyFill="1" applyBorder="1" applyAlignment="1">
      <alignment horizontal="center" wrapText="1"/>
      <protection/>
    </xf>
    <xf numFmtId="181" fontId="69" fillId="0" borderId="0" xfId="165" applyNumberFormat="1" applyFont="1" applyFill="1" applyBorder="1" applyAlignment="1">
      <alignment horizontal="center"/>
      <protection/>
    </xf>
    <xf numFmtId="181" fontId="69" fillId="0" borderId="0" xfId="165" applyNumberFormat="1" applyFont="1" applyFill="1" applyBorder="1" applyAlignment="1">
      <alignment/>
      <protection/>
    </xf>
    <xf numFmtId="181" fontId="44" fillId="0" borderId="0" xfId="165" applyNumberFormat="1" applyFont="1" applyFill="1" applyBorder="1" applyAlignment="1">
      <alignment horizontal="right"/>
      <protection/>
    </xf>
    <xf numFmtId="0" fontId="44" fillId="0" borderId="0" xfId="165" applyNumberFormat="1" applyFont="1" applyFill="1" applyBorder="1" applyAlignment="1">
      <alignment horizontal="center"/>
      <protection/>
    </xf>
    <xf numFmtId="181" fontId="44" fillId="0" borderId="0" xfId="165" applyNumberFormat="1" applyFont="1" applyFill="1" applyBorder="1" applyAlignment="1">
      <alignment horizontal="center"/>
      <protection/>
    </xf>
    <xf numFmtId="9" fontId="0" fillId="0" borderId="0" xfId="173" applyFill="1" applyAlignment="1">
      <alignment/>
    </xf>
    <xf numFmtId="169" fontId="58" fillId="0" borderId="0" xfId="173" applyNumberFormat="1" applyFont="1" applyFill="1" applyBorder="1" applyAlignment="1" applyProtection="1">
      <alignment horizontal="right"/>
      <protection/>
    </xf>
    <xf numFmtId="9" fontId="44" fillId="0" borderId="49" xfId="85" applyNumberFormat="1" applyFont="1" applyFill="1" applyBorder="1" applyAlignment="1" applyProtection="1">
      <alignment horizontal="right"/>
      <protection/>
    </xf>
    <xf numFmtId="204" fontId="66" fillId="0" borderId="0" xfId="85" applyNumberFormat="1" applyFont="1" applyFill="1" applyBorder="1" applyAlignment="1" applyProtection="1">
      <alignment horizontal="center" vertical="center" wrapText="1"/>
      <protection/>
    </xf>
    <xf numFmtId="14" fontId="44" fillId="0" borderId="0" xfId="85" applyNumberFormat="1" applyFont="1" applyFill="1" applyBorder="1" applyAlignment="1" applyProtection="1">
      <alignment horizontal="center" vertical="center" wrapText="1"/>
      <protection/>
    </xf>
    <xf numFmtId="204" fontId="44" fillId="0" borderId="0" xfId="160" applyNumberFormat="1" applyFont="1" applyFill="1" applyBorder="1" applyAlignment="1">
      <alignment/>
      <protection/>
    </xf>
    <xf numFmtId="0" fontId="58" fillId="0" borderId="0" xfId="160" applyFont="1" applyFill="1" applyAlignment="1">
      <alignment/>
      <protection/>
    </xf>
    <xf numFmtId="0" fontId="44" fillId="0" borderId="53" xfId="23" applyFont="1" applyFill="1" applyBorder="1" applyAlignment="1">
      <alignment horizontal="center"/>
      <protection/>
    </xf>
    <xf numFmtId="208" fontId="44" fillId="0" borderId="53" xfId="85" applyNumberFormat="1" applyFont="1" applyFill="1" applyBorder="1" applyAlignment="1" applyProtection="1">
      <alignment horizontal="right" wrapText="1"/>
      <protection/>
    </xf>
    <xf numFmtId="0" fontId="58" fillId="0" borderId="53" xfId="23" applyFont="1" applyFill="1" applyBorder="1" applyAlignment="1">
      <alignment wrapText="1"/>
      <protection/>
    </xf>
    <xf numFmtId="0" fontId="44" fillId="0" borderId="0" xfId="23" applyFont="1" applyFill="1" applyBorder="1" applyAlignment="1">
      <alignment horizontal="left" wrapText="1"/>
      <protection/>
    </xf>
    <xf numFmtId="0" fontId="0" fillId="0" borderId="0" xfId="0" applyAlignment="1">
      <alignment horizontal="left" wrapText="1"/>
    </xf>
    <xf numFmtId="0" fontId="69" fillId="0" borderId="0" xfId="23" applyFont="1" applyFill="1" applyBorder="1" applyAlignment="1" quotePrefix="1">
      <alignment horizontal="left"/>
      <protection/>
    </xf>
    <xf numFmtId="0" fontId="58" fillId="0" borderId="0" xfId="23" applyFont="1" applyFill="1" applyBorder="1" applyAlignment="1">
      <alignment horizontal="left" vertical="center"/>
      <protection/>
    </xf>
    <xf numFmtId="208" fontId="58" fillId="0" borderId="0" xfId="85" applyNumberFormat="1" applyFont="1" applyFill="1" applyBorder="1" applyAlignment="1" applyProtection="1">
      <alignment horizontal="left" vertical="center"/>
      <protection/>
    </xf>
    <xf numFmtId="208" fontId="58" fillId="0" borderId="0" xfId="85" applyNumberFormat="1" applyFont="1" applyFill="1" applyBorder="1" applyAlignment="1" applyProtection="1">
      <alignment horizontal="center" vertical="center"/>
      <protection/>
    </xf>
    <xf numFmtId="0" fontId="44" fillId="0" borderId="0" xfId="23" applyNumberFormat="1" applyFont="1" applyAlignment="1">
      <alignment horizontal="right"/>
      <protection/>
    </xf>
    <xf numFmtId="204" fontId="44" fillId="0" borderId="0" xfId="23" applyNumberFormat="1" applyFont="1" applyAlignment="1">
      <alignment horizontal="right"/>
      <protection/>
    </xf>
    <xf numFmtId="204" fontId="62" fillId="0" borderId="0" xfId="23" applyNumberFormat="1" applyFont="1" applyAlignment="1">
      <alignment/>
      <protection/>
    </xf>
    <xf numFmtId="204" fontId="44" fillId="0" borderId="0" xfId="23" applyNumberFormat="1" applyFont="1" applyFill="1" applyBorder="1" applyAlignment="1">
      <alignment horizontal="right"/>
      <protection/>
    </xf>
    <xf numFmtId="0" fontId="0" fillId="0" borderId="16" xfId="0" applyBorder="1" applyAlignment="1">
      <alignment wrapText="1"/>
    </xf>
    <xf numFmtId="0" fontId="44" fillId="0" borderId="0" xfId="85" applyNumberFormat="1" applyFont="1" applyFill="1" applyBorder="1" applyAlignment="1" applyProtection="1">
      <alignment wrapText="1"/>
      <protection/>
    </xf>
    <xf numFmtId="0" fontId="69" fillId="0" borderId="0" xfId="23" applyFont="1" applyFill="1" applyAlignment="1" quotePrefix="1">
      <alignment horizontal="left"/>
      <protection/>
    </xf>
    <xf numFmtId="180" fontId="0" fillId="0" borderId="0" xfId="85" applyFill="1" applyAlignment="1">
      <alignment horizontal="left"/>
    </xf>
    <xf numFmtId="0" fontId="58" fillId="0" borderId="57" xfId="23" applyFont="1" applyFill="1" applyBorder="1" applyAlignment="1">
      <alignment horizontal="left" wrapText="1"/>
      <protection/>
    </xf>
    <xf numFmtId="0" fontId="58" fillId="0" borderId="57" xfId="23" applyFont="1" applyFill="1" applyBorder="1" applyAlignment="1">
      <alignment horizontal="center"/>
      <protection/>
    </xf>
    <xf numFmtId="0" fontId="58" fillId="0" borderId="57" xfId="23" applyFont="1" applyFill="1" applyBorder="1" applyAlignment="1">
      <alignment horizontal="left"/>
      <protection/>
    </xf>
    <xf numFmtId="208" fontId="58" fillId="0" borderId="57" xfId="85" applyNumberFormat="1" applyFont="1" applyFill="1" applyBorder="1" applyAlignment="1" applyProtection="1">
      <alignment horizontal="right"/>
      <protection/>
    </xf>
    <xf numFmtId="0" fontId="58" fillId="0" borderId="58" xfId="23" applyFont="1" applyFill="1" applyBorder="1" applyAlignment="1">
      <alignment horizontal="left" wrapText="1"/>
      <protection/>
    </xf>
    <xf numFmtId="9" fontId="44" fillId="0" borderId="0" xfId="85" applyNumberFormat="1" applyFont="1" applyFill="1" applyBorder="1" applyAlignment="1" applyProtection="1">
      <alignment horizontal="right"/>
      <protection/>
    </xf>
    <xf numFmtId="0" fontId="58" fillId="0" borderId="58" xfId="23" applyFont="1" applyFill="1" applyBorder="1" applyAlignment="1">
      <alignment horizontal="center"/>
      <protection/>
    </xf>
    <xf numFmtId="0" fontId="58" fillId="0" borderId="58" xfId="23" applyFont="1" applyFill="1" applyBorder="1" applyAlignment="1">
      <alignment horizontal="left"/>
      <protection/>
    </xf>
    <xf numFmtId="208" fontId="58" fillId="0" borderId="58" xfId="85" applyNumberFormat="1" applyFont="1" applyFill="1" applyBorder="1" applyAlignment="1" applyProtection="1">
      <alignment horizontal="right"/>
      <protection/>
    </xf>
    <xf numFmtId="0" fontId="127" fillId="0" borderId="0" xfId="166" applyFont="1">
      <alignment/>
      <protection/>
    </xf>
    <xf numFmtId="0" fontId="112" fillId="0" borderId="0" xfId="166" applyFont="1" applyFill="1" applyAlignment="1">
      <alignment/>
      <protection/>
    </xf>
    <xf numFmtId="0" fontId="128" fillId="0" borderId="0" xfId="166" applyFont="1" applyFill="1" applyAlignment="1">
      <alignment/>
      <protection/>
    </xf>
    <xf numFmtId="0" fontId="128" fillId="0" borderId="0" xfId="166" applyFont="1" applyAlignment="1">
      <alignment/>
      <protection/>
    </xf>
    <xf numFmtId="0" fontId="127" fillId="0" borderId="0" xfId="166" applyFont="1" applyFill="1" applyAlignment="1">
      <alignment horizontal="left"/>
      <protection/>
    </xf>
    <xf numFmtId="0" fontId="127" fillId="0" borderId="0" xfId="166" applyFont="1" applyFill="1" applyAlignment="1">
      <alignment/>
      <protection/>
    </xf>
    <xf numFmtId="0" fontId="129" fillId="0" borderId="0" xfId="166" applyFont="1" applyFill="1" applyAlignment="1">
      <alignment/>
      <protection/>
    </xf>
    <xf numFmtId="0" fontId="129" fillId="0" borderId="0" xfId="166" applyFont="1" applyAlignment="1">
      <alignment/>
      <protection/>
    </xf>
    <xf numFmtId="0" fontId="58" fillId="0" borderId="59" xfId="23" applyFont="1" applyFill="1" applyBorder="1" applyAlignment="1">
      <alignment horizontal="left" wrapText="1"/>
      <protection/>
    </xf>
    <xf numFmtId="0" fontId="58" fillId="0" borderId="59" xfId="23" applyFont="1" applyFill="1" applyBorder="1" applyAlignment="1">
      <alignment horizontal="center"/>
      <protection/>
    </xf>
    <xf numFmtId="0" fontId="58" fillId="0" borderId="59" xfId="23" applyFont="1" applyFill="1" applyBorder="1" applyAlignment="1">
      <alignment horizontal="left"/>
      <protection/>
    </xf>
    <xf numFmtId="208" fontId="58" fillId="0" borderId="59" xfId="85" applyNumberFormat="1" applyFont="1" applyFill="1" applyBorder="1" applyAlignment="1" applyProtection="1">
      <alignment horizontal="right"/>
      <protection/>
    </xf>
    <xf numFmtId="0" fontId="61" fillId="0" borderId="0" xfId="160" applyFont="1" applyFill="1" applyAlignment="1">
      <alignment/>
      <protection/>
    </xf>
    <xf numFmtId="10" fontId="58" fillId="0" borderId="0" xfId="173" applyNumberFormat="1" applyFont="1" applyFill="1" applyBorder="1" applyAlignment="1">
      <alignment horizontal="center"/>
    </xf>
    <xf numFmtId="0" fontId="58" fillId="0" borderId="0" xfId="23" applyFont="1" applyFill="1" applyAlignment="1">
      <alignment horizontal="justify" wrapText="1"/>
      <protection/>
    </xf>
    <xf numFmtId="208" fontId="69" fillId="0" borderId="54" xfId="85" applyNumberFormat="1" applyFont="1" applyFill="1" applyBorder="1" applyAlignment="1" applyProtection="1">
      <alignment horizontal="right"/>
      <protection/>
    </xf>
    <xf numFmtId="0" fontId="94" fillId="0" borderId="0" xfId="23" applyFont="1" applyFill="1" applyAlignment="1">
      <alignment horizontal="right" vertical="center"/>
      <protection/>
    </xf>
    <xf numFmtId="0" fontId="44" fillId="0" borderId="53" xfId="23" applyFont="1" applyFill="1" applyBorder="1" applyAlignment="1">
      <alignment horizontal="left" vertical="center"/>
      <protection/>
    </xf>
    <xf numFmtId="0" fontId="58" fillId="0" borderId="53" xfId="23" applyFont="1" applyFill="1" applyBorder="1" applyAlignment="1">
      <alignment horizontal="left" vertical="center"/>
      <protection/>
    </xf>
    <xf numFmtId="0" fontId="44" fillId="0" borderId="53" xfId="23" applyFont="1" applyFill="1" applyBorder="1" applyAlignment="1">
      <alignment horizontal="center" vertical="center"/>
      <protection/>
    </xf>
    <xf numFmtId="208" fontId="44" fillId="0" borderId="53" xfId="85" applyNumberFormat="1" applyFont="1" applyFill="1" applyBorder="1" applyAlignment="1" applyProtection="1">
      <alignment horizontal="center" vertical="center" wrapText="1"/>
      <protection/>
    </xf>
    <xf numFmtId="208" fontId="44" fillId="0" borderId="53" xfId="85" applyNumberFormat="1" applyFont="1" applyFill="1" applyBorder="1" applyAlignment="1" applyProtection="1">
      <alignment horizontal="right" vertical="center" wrapText="1"/>
      <protection/>
    </xf>
    <xf numFmtId="0" fontId="58" fillId="0" borderId="0" xfId="23" applyFont="1" applyFill="1" applyAlignment="1">
      <alignment vertical="center"/>
      <protection/>
    </xf>
    <xf numFmtId="0" fontId="58" fillId="0" borderId="0" xfId="160" applyNumberFormat="1" applyFont="1" applyFill="1" applyBorder="1" applyAlignment="1">
      <alignment horizontal="justify" wrapText="1"/>
      <protection/>
    </xf>
    <xf numFmtId="0" fontId="69" fillId="27" borderId="0" xfId="160" applyFont="1" applyFill="1" applyBorder="1" applyAlignment="1">
      <alignment horizontal="justify" wrapText="1"/>
      <protection/>
    </xf>
    <xf numFmtId="0" fontId="58" fillId="0" borderId="0" xfId="160" applyFont="1" applyBorder="1" applyAlignment="1">
      <alignment horizontal="justify" wrapText="1"/>
      <protection/>
    </xf>
    <xf numFmtId="0" fontId="58" fillId="27" borderId="0" xfId="160" applyFont="1" applyFill="1" applyBorder="1" applyAlignment="1">
      <alignment horizontal="justify" wrapText="1"/>
      <protection/>
    </xf>
    <xf numFmtId="0" fontId="58" fillId="27" borderId="0" xfId="160" applyNumberFormat="1" applyFont="1" applyFill="1" applyBorder="1" applyAlignment="1">
      <alignment horizontal="justify" wrapText="1"/>
      <protection/>
    </xf>
    <xf numFmtId="208" fontId="19" fillId="0" borderId="18" xfId="90" applyNumberFormat="1" applyFont="1" applyFill="1" applyBorder="1" applyAlignment="1" applyProtection="1">
      <alignment horizontal="center" vertical="center"/>
      <protection/>
    </xf>
    <xf numFmtId="208" fontId="19" fillId="0" borderId="60" xfId="90" applyNumberFormat="1" applyFont="1" applyFill="1" applyBorder="1" applyAlignment="1" applyProtection="1">
      <alignment horizontal="center" vertical="center"/>
      <protection/>
    </xf>
    <xf numFmtId="208" fontId="19" fillId="0" borderId="61" xfId="90" applyNumberFormat="1" applyFont="1" applyFill="1" applyBorder="1" applyAlignment="1" applyProtection="1">
      <alignment horizontal="center" vertical="center"/>
      <protection/>
    </xf>
    <xf numFmtId="180" fontId="83" fillId="27" borderId="62" xfId="90" applyFont="1" applyFill="1" applyBorder="1" applyAlignment="1" applyProtection="1">
      <alignment horizontal="center" vertical="center"/>
      <protection/>
    </xf>
    <xf numFmtId="180" fontId="82" fillId="27" borderId="62" xfId="90" applyFont="1" applyFill="1" applyBorder="1" applyAlignment="1" applyProtection="1">
      <alignment horizontal="center" vertical="center"/>
      <protection/>
    </xf>
    <xf numFmtId="0" fontId="79" fillId="27" borderId="0" xfId="167" applyFont="1" applyFill="1" applyBorder="1" applyAlignment="1">
      <alignment horizontal="center"/>
      <protection/>
    </xf>
    <xf numFmtId="180" fontId="81" fillId="27" borderId="18" xfId="90" applyFont="1" applyFill="1" applyBorder="1" applyAlignment="1" applyProtection="1">
      <alignment horizontal="center" vertical="center"/>
      <protection/>
    </xf>
    <xf numFmtId="180" fontId="82" fillId="5" borderId="63" xfId="90" applyFont="1" applyFill="1" applyBorder="1" applyAlignment="1" applyProtection="1">
      <alignment horizontal="center" vertical="center"/>
      <protection/>
    </xf>
    <xf numFmtId="208" fontId="70" fillId="0" borderId="18" xfId="90" applyNumberFormat="1" applyFont="1" applyFill="1" applyBorder="1" applyAlignment="1" applyProtection="1">
      <alignment horizontal="center" vertical="center"/>
      <protection/>
    </xf>
    <xf numFmtId="208" fontId="70" fillId="0" borderId="60" xfId="90" applyNumberFormat="1" applyFont="1" applyFill="1" applyBorder="1" applyAlignment="1" applyProtection="1">
      <alignment horizontal="center" vertical="center"/>
      <protection/>
    </xf>
    <xf numFmtId="208" fontId="70" fillId="0" borderId="61" xfId="90" applyNumberFormat="1" applyFont="1" applyFill="1" applyBorder="1" applyAlignment="1" applyProtection="1">
      <alignment horizontal="center" vertical="center"/>
      <protection/>
    </xf>
    <xf numFmtId="0" fontId="44" fillId="0" borderId="0" xfId="166" applyFont="1" applyBorder="1" applyAlignment="1">
      <alignment horizontal="justify" wrapText="1"/>
      <protection/>
    </xf>
    <xf numFmtId="0" fontId="58" fillId="0" borderId="0" xfId="162" applyFont="1" applyBorder="1" applyAlignment="1">
      <alignment horizontal="justify" wrapText="1"/>
      <protection/>
    </xf>
    <xf numFmtId="0" fontId="0" fillId="0" borderId="0" xfId="0" applyAlignment="1">
      <alignment horizontal="justify" wrapText="1"/>
    </xf>
    <xf numFmtId="0" fontId="44" fillId="0" borderId="0" xfId="166" applyFont="1" applyBorder="1" applyAlignment="1">
      <alignment horizontal="left" wrapText="1"/>
      <protection/>
    </xf>
    <xf numFmtId="0" fontId="58" fillId="0" borderId="0" xfId="162" applyFont="1" applyBorder="1" applyAlignment="1">
      <alignment horizontal="justify"/>
      <protection/>
    </xf>
    <xf numFmtId="0" fontId="58" fillId="0" borderId="0" xfId="162" applyFont="1" applyFill="1" applyBorder="1" applyAlignment="1">
      <alignment horizontal="justify"/>
      <protection/>
    </xf>
    <xf numFmtId="0" fontId="58" fillId="0" borderId="0" xfId="23" applyFont="1" applyAlignment="1">
      <alignment horizontal="justify" wrapText="1"/>
      <protection/>
    </xf>
    <xf numFmtId="204" fontId="44" fillId="0" borderId="0" xfId="85" applyNumberFormat="1" applyFont="1" applyFill="1" applyBorder="1" applyAlignment="1" applyProtection="1">
      <alignment horizontal="center"/>
      <protection/>
    </xf>
    <xf numFmtId="204" fontId="58" fillId="0" borderId="0" xfId="23" applyNumberFormat="1" applyFont="1" applyFill="1" applyBorder="1" applyAlignment="1">
      <alignment horizontal="left" wrapText="1"/>
      <protection/>
    </xf>
    <xf numFmtId="204" fontId="69" fillId="0" borderId="0" xfId="85" applyNumberFormat="1" applyFont="1" applyFill="1" applyBorder="1" applyAlignment="1" applyProtection="1">
      <alignment horizontal="center"/>
      <protection/>
    </xf>
    <xf numFmtId="0" fontId="44" fillId="0" borderId="0" xfId="23" applyFont="1" applyFill="1" applyBorder="1" applyAlignment="1">
      <alignment horizontal="center" vertical="center"/>
      <protection/>
    </xf>
    <xf numFmtId="204" fontId="81" fillId="0" borderId="0" xfId="85" applyNumberFormat="1" applyFont="1" applyFill="1" applyBorder="1" applyAlignment="1" applyProtection="1">
      <alignment horizontal="center"/>
      <protection/>
    </xf>
    <xf numFmtId="0" fontId="58" fillId="27" borderId="0" xfId="160" applyFont="1" applyFill="1" applyBorder="1" applyAlignment="1">
      <alignment horizontal="left" vertical="top" wrapText="1"/>
      <protection/>
    </xf>
    <xf numFmtId="0" fontId="58" fillId="27" borderId="0" xfId="160" applyFont="1" applyFill="1" applyBorder="1" applyAlignment="1">
      <alignment horizontal="left" wrapText="1"/>
      <protection/>
    </xf>
    <xf numFmtId="204" fontId="68" fillId="0" borderId="0" xfId="85" applyNumberFormat="1" applyFont="1" applyFill="1" applyBorder="1" applyAlignment="1" applyProtection="1">
      <alignment horizontal="center"/>
      <protection/>
    </xf>
    <xf numFmtId="204" fontId="66" fillId="0" borderId="0" xfId="23" applyNumberFormat="1" applyFont="1" applyAlignment="1">
      <alignment horizontal="center"/>
      <protection/>
    </xf>
    <xf numFmtId="204" fontId="96" fillId="0" borderId="0" xfId="85" applyNumberFormat="1" applyFont="1" applyFill="1" applyBorder="1" applyAlignment="1" applyProtection="1">
      <alignment horizontal="center"/>
      <protection/>
    </xf>
    <xf numFmtId="204" fontId="96" fillId="0" borderId="0" xfId="23" applyNumberFormat="1" applyFont="1" applyBorder="1" applyAlignment="1">
      <alignment horizontal="center"/>
      <protection/>
    </xf>
    <xf numFmtId="204" fontId="66" fillId="0" borderId="0" xfId="85" applyNumberFormat="1" applyFont="1" applyFill="1" applyBorder="1" applyAlignment="1" applyProtection="1">
      <alignment horizontal="center"/>
      <protection/>
    </xf>
    <xf numFmtId="0" fontId="96" fillId="0" borderId="0" xfId="23" applyFont="1" applyFill="1" applyBorder="1" applyAlignment="1">
      <alignment horizontal="center" vertical="center"/>
      <protection/>
    </xf>
    <xf numFmtId="0" fontId="44" fillId="27" borderId="0" xfId="160" applyFont="1" applyFill="1" applyBorder="1" applyAlignment="1">
      <alignment horizontal="left" wrapText="1"/>
      <protection/>
    </xf>
    <xf numFmtId="204" fontId="62" fillId="0" borderId="0" xfId="85" applyNumberFormat="1" applyFont="1" applyFill="1" applyBorder="1" applyAlignment="1" applyProtection="1">
      <alignment horizontal="center"/>
      <protection/>
    </xf>
    <xf numFmtId="204" fontId="44" fillId="0" borderId="0" xfId="85" applyNumberFormat="1" applyFont="1" applyFill="1" applyBorder="1" applyAlignment="1" applyProtection="1">
      <alignment horizontal="right" wrapText="1"/>
      <protection/>
    </xf>
    <xf numFmtId="0" fontId="0" fillId="0" borderId="0" xfId="0" applyAlignment="1">
      <alignment wrapText="1"/>
    </xf>
    <xf numFmtId="0" fontId="58" fillId="27" borderId="0" xfId="160" applyFont="1" applyFill="1" applyBorder="1" applyAlignment="1">
      <alignment wrapText="1"/>
      <protection/>
    </xf>
    <xf numFmtId="204" fontId="59" fillId="0" borderId="0" xfId="85" applyNumberFormat="1" applyFont="1" applyFill="1" applyBorder="1" applyAlignment="1" applyProtection="1">
      <alignment horizontal="center"/>
      <protection/>
    </xf>
    <xf numFmtId="0" fontId="0" fillId="0" borderId="0" xfId="0" applyFont="1" applyAlignment="1">
      <alignment horizontal="right" wrapText="1"/>
    </xf>
    <xf numFmtId="0" fontId="0" fillId="0" borderId="0" xfId="0" applyBorder="1" applyAlignment="1">
      <alignment horizontal="right" wrapText="1"/>
    </xf>
    <xf numFmtId="204" fontId="44" fillId="0" borderId="0" xfId="160" applyNumberFormat="1" applyFont="1" applyFill="1" applyBorder="1" applyAlignment="1">
      <alignment horizontal="right" wrapText="1"/>
      <protection/>
    </xf>
    <xf numFmtId="0" fontId="44" fillId="27" borderId="0" xfId="160" applyFont="1" applyFill="1" applyAlignment="1">
      <alignment horizontal="right" wrapText="1"/>
      <protection/>
    </xf>
    <xf numFmtId="0" fontId="0" fillId="0" borderId="0" xfId="0" applyBorder="1" applyAlignment="1">
      <alignment wrapText="1"/>
    </xf>
    <xf numFmtId="0" fontId="58" fillId="0" borderId="0" xfId="23" applyFont="1" applyFill="1" applyBorder="1" applyAlignment="1">
      <alignment horizontal="justify" wrapText="1"/>
      <protection/>
    </xf>
    <xf numFmtId="0" fontId="69" fillId="0" borderId="0" xfId="23" applyFont="1" applyFill="1" applyBorder="1" applyAlignment="1">
      <alignment horizontal="justify" wrapText="1"/>
      <protection/>
    </xf>
    <xf numFmtId="0" fontId="125" fillId="0" borderId="0" xfId="23" applyFont="1" applyFill="1" applyAlignment="1">
      <alignment wrapText="1"/>
      <protection/>
    </xf>
    <xf numFmtId="0" fontId="126" fillId="0" borderId="0" xfId="0" applyFont="1" applyAlignment="1">
      <alignment wrapText="1"/>
    </xf>
    <xf numFmtId="0" fontId="58" fillId="0" borderId="0" xfId="23" applyFont="1" applyFill="1" applyAlignment="1" quotePrefix="1">
      <alignment horizontal="left" wrapText="1"/>
      <protection/>
    </xf>
    <xf numFmtId="0" fontId="69" fillId="0" borderId="0" xfId="23" applyFont="1" applyFill="1" applyAlignment="1" quotePrefix="1">
      <alignment horizontal="left" wrapText="1"/>
      <protection/>
    </xf>
    <xf numFmtId="0" fontId="44" fillId="0" borderId="0" xfId="23" applyFont="1" applyFill="1" applyBorder="1" applyAlignment="1">
      <alignment horizontal="justify" wrapText="1"/>
      <protection/>
    </xf>
    <xf numFmtId="0" fontId="58" fillId="0" borderId="0" xfId="23" applyFont="1" applyFill="1" applyBorder="1" applyAlignment="1">
      <alignment horizontal="justify"/>
      <protection/>
    </xf>
    <xf numFmtId="0" fontId="69" fillId="0" borderId="0" xfId="23" applyFont="1" applyFill="1" applyBorder="1" applyAlignment="1">
      <alignment horizontal="justify"/>
      <protection/>
    </xf>
    <xf numFmtId="0" fontId="58" fillId="0" borderId="0" xfId="23" applyNumberFormat="1" applyFont="1" applyFill="1" applyAlignment="1">
      <alignment horizontal="justify" wrapText="1"/>
      <protection/>
    </xf>
    <xf numFmtId="0" fontId="44" fillId="0" borderId="0" xfId="23" applyFont="1" applyFill="1" applyBorder="1" applyAlignment="1">
      <alignment horizontal="justify"/>
      <protection/>
    </xf>
    <xf numFmtId="0" fontId="58" fillId="0" borderId="0" xfId="0" applyFont="1" applyFill="1" applyBorder="1" applyAlignment="1">
      <alignment horizontal="justify" wrapText="1"/>
    </xf>
    <xf numFmtId="0" fontId="58" fillId="0" borderId="0" xfId="160" applyFont="1" applyFill="1" applyBorder="1" applyAlignment="1">
      <alignment horizontal="justify" wrapText="1"/>
      <protection/>
    </xf>
    <xf numFmtId="0" fontId="58" fillId="0" borderId="52" xfId="0" applyFont="1" applyFill="1" applyBorder="1" applyAlignment="1">
      <alignment horizontal="justify" wrapText="1"/>
    </xf>
    <xf numFmtId="0" fontId="58" fillId="0" borderId="0" xfId="23" applyFont="1" applyFill="1" applyBorder="1" applyAlignment="1">
      <alignment horizontal="left"/>
      <protection/>
    </xf>
    <xf numFmtId="0" fontId="44" fillId="0" borderId="0" xfId="23" applyFont="1" applyFill="1" applyBorder="1" applyAlignment="1">
      <alignment horizontal="left"/>
      <protection/>
    </xf>
    <xf numFmtId="14" fontId="44" fillId="0" borderId="16" xfId="23" applyNumberFormat="1" applyFont="1" applyFill="1" applyBorder="1" applyAlignment="1">
      <alignment horizontal="center"/>
      <protection/>
    </xf>
    <xf numFmtId="2" fontId="58" fillId="0" borderId="0" xfId="23" applyNumberFormat="1" applyFont="1" applyFill="1" applyBorder="1" applyAlignment="1">
      <alignment horizontal="justify" wrapText="1"/>
      <protection/>
    </xf>
    <xf numFmtId="0" fontId="58" fillId="0" borderId="0" xfId="23" applyFont="1" applyFill="1" applyBorder="1" applyAlignment="1">
      <alignment horizontal="left" wrapText="1"/>
      <protection/>
    </xf>
    <xf numFmtId="14" fontId="44" fillId="0" borderId="16" xfId="85" applyNumberFormat="1" applyFont="1" applyFill="1" applyBorder="1" applyAlignment="1" applyProtection="1">
      <alignment horizontal="center"/>
      <protection/>
    </xf>
    <xf numFmtId="0" fontId="69" fillId="0" borderId="0" xfId="23" applyFont="1" applyFill="1" applyAlignment="1">
      <alignment horizontal="justify"/>
      <protection/>
    </xf>
    <xf numFmtId="0" fontId="44" fillId="0" borderId="0" xfId="23" applyFont="1" applyFill="1" applyBorder="1" applyAlignment="1">
      <alignment horizontal="left" wrapText="1"/>
      <protection/>
    </xf>
    <xf numFmtId="0" fontId="58" fillId="0" borderId="0" xfId="23" applyFont="1" applyFill="1" applyAlignment="1">
      <alignment horizontal="left" wrapText="1"/>
      <protection/>
    </xf>
    <xf numFmtId="0" fontId="94" fillId="0" borderId="0" xfId="23" applyFont="1" applyFill="1" applyBorder="1" applyAlignment="1">
      <alignment horizontal="justify" wrapText="1"/>
      <protection/>
    </xf>
    <xf numFmtId="208" fontId="44" fillId="0" borderId="16" xfId="85" applyNumberFormat="1" applyFont="1" applyFill="1" applyBorder="1" applyAlignment="1" applyProtection="1">
      <alignment horizontal="center"/>
      <protection/>
    </xf>
    <xf numFmtId="0" fontId="58" fillId="0" borderId="0" xfId="23" applyFont="1" applyBorder="1" applyAlignment="1">
      <alignment horizontal="left" wrapText="1"/>
      <protection/>
    </xf>
    <xf numFmtId="0" fontId="69" fillId="0" borderId="0" xfId="23" applyFont="1" applyFill="1" applyBorder="1" applyAlignment="1" quotePrefix="1">
      <alignment horizontal="left" wrapText="1"/>
      <protection/>
    </xf>
    <xf numFmtId="0" fontId="69" fillId="0" borderId="0" xfId="23" applyFont="1" applyFill="1" applyBorder="1" applyAlignment="1">
      <alignment horizontal="left" wrapText="1"/>
      <protection/>
    </xf>
    <xf numFmtId="0" fontId="44" fillId="0" borderId="16" xfId="23" applyFont="1" applyFill="1" applyBorder="1" applyAlignment="1">
      <alignment horizontal="center"/>
      <protection/>
    </xf>
    <xf numFmtId="0" fontId="69" fillId="0" borderId="0" xfId="23" applyFont="1" applyFill="1" applyAlignment="1">
      <alignment horizontal="left" wrapText="1"/>
      <protection/>
    </xf>
    <xf numFmtId="0" fontId="58" fillId="0" borderId="0" xfId="23" applyFont="1" applyFill="1" applyAlignment="1">
      <alignment horizontal="justify" wrapText="1"/>
      <protection/>
    </xf>
    <xf numFmtId="0" fontId="44" fillId="0" borderId="0" xfId="0" applyFont="1" applyFill="1" applyBorder="1" applyAlignment="1">
      <alignment horizontal="left" wrapText="1"/>
    </xf>
    <xf numFmtId="0" fontId="0" fillId="0" borderId="0" xfId="0" applyAlignment="1">
      <alignment horizontal="left"/>
    </xf>
    <xf numFmtId="0" fontId="44" fillId="0" borderId="0" xfId="0" applyFont="1" applyFill="1" applyBorder="1" applyAlignment="1">
      <alignment wrapText="1"/>
    </xf>
    <xf numFmtId="0" fontId="58" fillId="0" borderId="58" xfId="23" applyFont="1" applyFill="1" applyBorder="1" applyAlignment="1">
      <alignment horizontal="left" wrapText="1"/>
      <protection/>
    </xf>
    <xf numFmtId="0" fontId="0" fillId="0" borderId="0" xfId="0" applyFont="1" applyFill="1" applyAlignment="1">
      <alignment horizontal="justify" wrapText="1"/>
    </xf>
    <xf numFmtId="0" fontId="58" fillId="0" borderId="58" xfId="23" applyFont="1" applyFill="1" applyBorder="1" applyAlignment="1">
      <alignment horizontal="left" vertical="center" wrapText="1"/>
      <protection/>
    </xf>
    <xf numFmtId="0" fontId="58" fillId="0" borderId="0" xfId="0" applyFont="1" applyFill="1" applyBorder="1" applyAlignment="1">
      <alignment horizontal="left" wrapText="1"/>
    </xf>
    <xf numFmtId="0" fontId="58" fillId="0" borderId="59" xfId="23" applyFont="1" applyFill="1" applyBorder="1" applyAlignment="1">
      <alignment horizontal="left" wrapText="1"/>
      <protection/>
    </xf>
    <xf numFmtId="208" fontId="69" fillId="0" borderId="0" xfId="85" applyNumberFormat="1" applyFont="1" applyFill="1" applyBorder="1" applyAlignment="1" applyProtection="1">
      <alignment horizontal="center"/>
      <protection/>
    </xf>
    <xf numFmtId="0" fontId="44" fillId="0" borderId="53" xfId="23" applyFont="1" applyFill="1" applyBorder="1" applyAlignment="1">
      <alignment horizontal="center" wrapText="1"/>
      <protection/>
    </xf>
    <xf numFmtId="0" fontId="0" fillId="0" borderId="0" xfId="0" applyAlignment="1">
      <alignment horizontal="left" wrapText="1"/>
    </xf>
    <xf numFmtId="0" fontId="58" fillId="0" borderId="0" xfId="23" applyFont="1" applyFill="1" applyBorder="1" applyAlignment="1">
      <alignment horizontal="left" vertical="center" wrapText="1"/>
      <protection/>
    </xf>
    <xf numFmtId="0" fontId="58" fillId="0" borderId="16" xfId="0" applyFont="1" applyFill="1" applyBorder="1" applyAlignment="1">
      <alignment horizontal="center"/>
    </xf>
    <xf numFmtId="0" fontId="101" fillId="0" borderId="0" xfId="0" applyFont="1" applyFill="1" applyBorder="1" applyAlignment="1">
      <alignment horizontal="center" vertical="top" wrapText="1"/>
    </xf>
    <xf numFmtId="0" fontId="61" fillId="0" borderId="0" xfId="23" applyFont="1" applyFill="1" applyBorder="1" applyAlignment="1">
      <alignment horizontal="left" vertical="center" wrapText="1"/>
      <protection/>
    </xf>
    <xf numFmtId="0" fontId="60" fillId="0" borderId="0" xfId="23" applyFont="1" applyFill="1" applyBorder="1" applyAlignment="1">
      <alignment horizontal="justify"/>
      <protection/>
    </xf>
    <xf numFmtId="0" fontId="59" fillId="0" borderId="0" xfId="23" applyFont="1" applyFill="1" applyBorder="1" applyAlignment="1">
      <alignment horizontal="justify"/>
      <protection/>
    </xf>
    <xf numFmtId="0" fontId="44" fillId="0" borderId="0" xfId="23" applyFont="1" applyFill="1" applyBorder="1" applyAlignment="1">
      <alignment horizontal="justify" vertical="center" wrapText="1"/>
      <protection/>
    </xf>
    <xf numFmtId="0" fontId="58" fillId="0" borderId="0" xfId="23" applyFont="1" applyFill="1" applyBorder="1" applyAlignment="1">
      <alignment horizontal="justify" vertical="center" wrapText="1"/>
      <protection/>
    </xf>
    <xf numFmtId="0" fontId="60" fillId="0" borderId="0" xfId="160" applyFont="1" applyFill="1" applyBorder="1" applyAlignment="1">
      <alignment horizontal="justify" vertical="center" wrapText="1"/>
      <protection/>
    </xf>
    <xf numFmtId="0" fontId="66" fillId="0" borderId="0" xfId="23" applyFont="1" applyFill="1" applyBorder="1" applyAlignment="1">
      <alignment horizontal="justify"/>
      <protection/>
    </xf>
    <xf numFmtId="0" fontId="60" fillId="0" borderId="0" xfId="23" applyFont="1" applyFill="1" applyBorder="1" applyAlignment="1">
      <alignment horizontal="left"/>
      <protection/>
    </xf>
    <xf numFmtId="0" fontId="97" fillId="0" borderId="0" xfId="23" applyFont="1" applyFill="1" applyBorder="1" applyAlignment="1">
      <alignment horizontal="justify" vertical="top"/>
      <protection/>
    </xf>
    <xf numFmtId="0" fontId="97" fillId="0" borderId="0" xfId="23" applyFont="1" applyFill="1" applyBorder="1" applyAlignment="1">
      <alignment horizontal="justify"/>
      <protection/>
    </xf>
    <xf numFmtId="0" fontId="58" fillId="2" borderId="0" xfId="23" applyFont="1" applyFill="1" applyBorder="1" applyAlignment="1">
      <alignment horizontal="justify" wrapText="1"/>
      <protection/>
    </xf>
    <xf numFmtId="14" fontId="66" fillId="0" borderId="16" xfId="23" applyNumberFormat="1" applyFont="1" applyFill="1" applyBorder="1" applyAlignment="1">
      <alignment horizontal="center"/>
      <protection/>
    </xf>
    <xf numFmtId="14" fontId="66" fillId="0" borderId="16" xfId="85" applyNumberFormat="1" applyFont="1" applyFill="1" applyBorder="1" applyAlignment="1" applyProtection="1">
      <alignment horizontal="center"/>
      <protection/>
    </xf>
    <xf numFmtId="2" fontId="112" fillId="2" borderId="0" xfId="23" applyNumberFormat="1" applyFont="1" applyFill="1" applyBorder="1" applyAlignment="1">
      <alignment horizontal="justify" wrapText="1"/>
      <protection/>
    </xf>
    <xf numFmtId="0" fontId="58" fillId="2" borderId="0" xfId="0" applyFont="1" applyFill="1" applyBorder="1" applyAlignment="1">
      <alignment horizontal="justify" wrapText="1"/>
    </xf>
    <xf numFmtId="0" fontId="58" fillId="0" borderId="0" xfId="0" applyFont="1" applyFill="1" applyBorder="1" applyAlignment="1">
      <alignment wrapText="1"/>
    </xf>
    <xf numFmtId="0" fontId="112" fillId="2" borderId="16" xfId="0" applyFont="1" applyFill="1" applyBorder="1" applyAlignment="1">
      <alignment horizontal="center"/>
    </xf>
    <xf numFmtId="0" fontId="112" fillId="2" borderId="0" xfId="0" applyFont="1" applyFill="1" applyBorder="1" applyAlignment="1">
      <alignment horizontal="justify" wrapText="1"/>
    </xf>
    <xf numFmtId="0" fontId="115" fillId="2" borderId="0" xfId="0" applyFont="1" applyFill="1" applyBorder="1" applyAlignment="1">
      <alignment horizontal="justify" wrapText="1"/>
    </xf>
    <xf numFmtId="0" fontId="60" fillId="2" borderId="0" xfId="0" applyFont="1" applyFill="1" applyBorder="1" applyAlignment="1">
      <alignment horizontal="justify" wrapText="1"/>
    </xf>
    <xf numFmtId="0" fontId="58" fillId="29" borderId="0" xfId="0" applyFont="1" applyFill="1" applyBorder="1" applyAlignment="1">
      <alignment wrapText="1"/>
    </xf>
    <xf numFmtId="0" fontId="58" fillId="2" borderId="0" xfId="0" applyFont="1" applyFill="1" applyBorder="1" applyAlignment="1">
      <alignment wrapText="1"/>
    </xf>
    <xf numFmtId="208" fontId="68" fillId="0" borderId="0" xfId="85" applyNumberFormat="1" applyFont="1" applyFill="1" applyBorder="1" applyAlignment="1" applyProtection="1">
      <alignment horizontal="center"/>
      <protection/>
    </xf>
    <xf numFmtId="0" fontId="44" fillId="0" borderId="4" xfId="0" applyFont="1" applyFill="1" applyBorder="1" applyAlignment="1">
      <alignment horizontal="center"/>
    </xf>
    <xf numFmtId="14" fontId="44" fillId="0" borderId="16" xfId="0" applyNumberFormat="1" applyFont="1" applyFill="1" applyBorder="1" applyAlignment="1">
      <alignment horizontal="center"/>
    </xf>
    <xf numFmtId="0" fontId="44" fillId="0" borderId="16" xfId="0" applyFont="1" applyFill="1" applyBorder="1" applyAlignment="1">
      <alignment horizontal="center"/>
    </xf>
    <xf numFmtId="14" fontId="44" fillId="0" borderId="4" xfId="0" applyNumberFormat="1" applyFont="1" applyFill="1" applyBorder="1" applyAlignment="1">
      <alignment horizontal="center"/>
    </xf>
    <xf numFmtId="0" fontId="60" fillId="0" borderId="0" xfId="0" applyFont="1" applyFill="1" applyBorder="1" applyAlignment="1">
      <alignment horizontal="justify" wrapText="1"/>
    </xf>
    <xf numFmtId="0" fontId="58" fillId="0" borderId="0" xfId="0" applyFont="1" applyFill="1" applyBorder="1" applyAlignment="1">
      <alignment horizontal="justify" vertical="top" wrapText="1"/>
    </xf>
    <xf numFmtId="0" fontId="44" fillId="0" borderId="4" xfId="23" applyFont="1" applyFill="1" applyBorder="1" applyAlignment="1">
      <alignment horizontal="center" vertical="center" wrapText="1"/>
      <protection/>
    </xf>
    <xf numFmtId="0" fontId="44" fillId="0" borderId="0" xfId="23" applyFont="1" applyBorder="1" applyAlignment="1">
      <alignment wrapText="1"/>
      <protection/>
    </xf>
    <xf numFmtId="0" fontId="122" fillId="0" borderId="0" xfId="0" applyFont="1" applyAlignment="1">
      <alignment wrapText="1"/>
    </xf>
  </cellXfs>
  <cellStyles count="230">
    <cellStyle name="Normal" xfId="0"/>
    <cellStyle name="??" xfId="15"/>
    <cellStyle name="?? [0.00]_PRODUCT DETAIL Q1" xfId="16"/>
    <cellStyle name="?? [0]" xfId="17"/>
    <cellStyle name="???? [0.00]_PRODUCT DETAIL Q1" xfId="18"/>
    <cellStyle name="????_PRODUCT DETAIL Q1" xfId="19"/>
    <cellStyle name="???_HOBONG" xfId="20"/>
    <cellStyle name="??_(????)??????" xfId="21"/>
    <cellStyle name="W_STDFOR" xfId="22"/>
    <cellStyle name="0,0&#13;&#10;NA&#13;&#10;" xfId="23"/>
    <cellStyle name="0,0&#13;&#10;NA&#13;&#10; 2" xfId="24"/>
    <cellStyle name="1" xfId="25"/>
    <cellStyle name="1_Audit's Report Soat xet TSP 6 thang 2011- ban in" xfId="26"/>
    <cellStyle name="1_Báo_cáo_kiểm_toán_theo_QĐ_48" xfId="27"/>
    <cellStyle name="1_Maubaocaotaichinh2010.aisc.chinhthuc-1-23.02" xfId="28"/>
    <cellStyle name="2" xfId="29"/>
    <cellStyle name="2_Audit's Report Soat xet TSP 6 thang 2011- ban in" xfId="30"/>
    <cellStyle name="2_Báo_cáo_kiểm_toán_theo_QĐ_48" xfId="31"/>
    <cellStyle name="2_Maubaocaotaichinh2010.aisc.chinhthuc-1-23.02" xfId="32"/>
    <cellStyle name="20% - Accent1" xfId="33"/>
    <cellStyle name="20% - Accent2" xfId="34"/>
    <cellStyle name="20% - Accent3" xfId="35"/>
    <cellStyle name="20% - Accent4" xfId="36"/>
    <cellStyle name="20% - Accent5" xfId="37"/>
    <cellStyle name="20% - Accent6" xfId="38"/>
    <cellStyle name="3" xfId="39"/>
    <cellStyle name="3_Audit's Report Soat xet TSP 6 thang 2011- ban in" xfId="40"/>
    <cellStyle name="3_Báo_cáo_kiểm_toán_theo_QĐ_48" xfId="41"/>
    <cellStyle name="3_Maubaocaotaichinh2010.aisc.chinhthuc-1-23.02" xfId="42"/>
    <cellStyle name="4" xfId="43"/>
    <cellStyle name="40% - Accent1" xfId="44"/>
    <cellStyle name="40% - Accent2" xfId="45"/>
    <cellStyle name="40% - Accent3" xfId="46"/>
    <cellStyle name="40% - Accent4" xfId="47"/>
    <cellStyle name="40% - Accent5" xfId="48"/>
    <cellStyle name="40%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eE­ [0]_INQUIRY ¿μ¾÷AßAø " xfId="62"/>
    <cellStyle name="AeE­_INQUIRY ¿µ¾÷AßAø " xfId="63"/>
    <cellStyle name="args.style" xfId="64"/>
    <cellStyle name="AÞ¸¶ [0]_INQUIRY ¿?¾÷AßAø " xfId="65"/>
    <cellStyle name="AÞ¸¶_INQUIRY ¿?¾÷AßAø " xfId="66"/>
    <cellStyle name="Bad" xfId="67"/>
    <cellStyle name="Body" xfId="68"/>
    <cellStyle name="C?AØ_¿?¾÷CoE² " xfId="69"/>
    <cellStyle name="Ç¥ÁØ_#2(M17)_1" xfId="70"/>
    <cellStyle name="C￥AØ_¿μ¾÷CoE² " xfId="71"/>
    <cellStyle name="Calc Currency (0)" xfId="72"/>
    <cellStyle name="Calc Currency (2)" xfId="73"/>
    <cellStyle name="Calc Percent (0)" xfId="74"/>
    <cellStyle name="Calc Percent (1)" xfId="75"/>
    <cellStyle name="Calc Percent (2)" xfId="76"/>
    <cellStyle name="Calc Units (0)" xfId="77"/>
    <cellStyle name="Calc Units (1)" xfId="78"/>
    <cellStyle name="Calc Units (2)" xfId="79"/>
    <cellStyle name="Calculation" xfId="80"/>
    <cellStyle name="category" xfId="81"/>
    <cellStyle name="Centered Heading" xfId="82"/>
    <cellStyle name="Check Cell" xfId="83"/>
    <cellStyle name="CHUONG" xfId="84"/>
    <cellStyle name="Comma" xfId="85"/>
    <cellStyle name="Comma [0]" xfId="86"/>
    <cellStyle name="Comma [00]" xfId="87"/>
    <cellStyle name="Comma 2" xfId="88"/>
    <cellStyle name="comma zerodec" xfId="89"/>
    <cellStyle name="Comma_Baocaotaichinhdakiemtoan 08" xfId="90"/>
    <cellStyle name="Comma0" xfId="91"/>
    <cellStyle name="Copied" xfId="92"/>
    <cellStyle name="COST1" xfId="93"/>
    <cellStyle name="Currency" xfId="94"/>
    <cellStyle name="Currency [0]" xfId="95"/>
    <cellStyle name="Currency [00]" xfId="96"/>
    <cellStyle name="Currency 2" xfId="97"/>
    <cellStyle name="Currency0" xfId="98"/>
    <cellStyle name="Currency1" xfId="99"/>
    <cellStyle name="D1CS" xfId="100"/>
    <cellStyle name="D2CS" xfId="101"/>
    <cellStyle name="Date" xfId="102"/>
    <cellStyle name="Date Short" xfId="103"/>
    <cellStyle name="Date_Audit's Report Soat xet TSP 6 thang 2011- ban in" xfId="104"/>
    <cellStyle name="Dezimal [0]_UXO VII" xfId="105"/>
    <cellStyle name="Dezimal_UXO VII" xfId="106"/>
    <cellStyle name="Dollar (zero dec)" xfId="107"/>
    <cellStyle name="Enter Currency (0)" xfId="108"/>
    <cellStyle name="Enter Currency (2)" xfId="109"/>
    <cellStyle name="Enter Units (0)" xfId="110"/>
    <cellStyle name="Enter Units (1)" xfId="111"/>
    <cellStyle name="Enter Units (2)" xfId="112"/>
    <cellStyle name="Entered" xfId="113"/>
    <cellStyle name="Explanatory Text" xfId="114"/>
    <cellStyle name="Fixed" xfId="115"/>
    <cellStyle name="Good" xfId="116"/>
    <cellStyle name="Grey" xfId="117"/>
    <cellStyle name="HEADER" xfId="118"/>
    <cellStyle name="Header1" xfId="119"/>
    <cellStyle name="Header2" xfId="120"/>
    <cellStyle name="Heading 1" xfId="121"/>
    <cellStyle name="Heading 1 1" xfId="122"/>
    <cellStyle name="Heading 2" xfId="123"/>
    <cellStyle name="Heading 3" xfId="124"/>
    <cellStyle name="Heading 4" xfId="125"/>
    <cellStyle name="Heading1 1" xfId="126"/>
    <cellStyle name="Heading1 1 1" xfId="127"/>
    <cellStyle name="HEADING1_Báo_cáo_kiểm_toán_theo_QĐ_48" xfId="128"/>
    <cellStyle name="Heading2" xfId="129"/>
    <cellStyle name="Input" xfId="130"/>
    <cellStyle name="Input [yellow]" xfId="131"/>
    <cellStyle name="Input Cells" xfId="132"/>
    <cellStyle name="KH.NEO" xfId="133"/>
    <cellStyle name="Link Currency (0)" xfId="134"/>
    <cellStyle name="Link Currency (2)" xfId="135"/>
    <cellStyle name="Link Units (0)" xfId="136"/>
    <cellStyle name="Link Units (1)" xfId="137"/>
    <cellStyle name="Link Units (2)" xfId="138"/>
    <cellStyle name="Linked Cell" xfId="139"/>
    <cellStyle name="Linked Cells" xfId="140"/>
    <cellStyle name="Milliers [0]_      " xfId="141"/>
    <cellStyle name="Milliers_      " xfId="142"/>
    <cellStyle name="MO" xfId="143"/>
    <cellStyle name="Model" xfId="144"/>
    <cellStyle name="Mon?aire [0]_      " xfId="145"/>
    <cellStyle name="Mon?aire_      " xfId="146"/>
    <cellStyle name="Monétaire [0]_chiffrage télé" xfId="147"/>
    <cellStyle name="Monétaire_chiffrage télé" xfId="148"/>
    <cellStyle name="n" xfId="149"/>
    <cellStyle name="NEO" xfId="150"/>
    <cellStyle name="Neutral" xfId="151"/>
    <cellStyle name="New Times Roman" xfId="152"/>
    <cellStyle name="no dec" xfId="153"/>
    <cellStyle name="ÑONVÒ" xfId="154"/>
    <cellStyle name="Normal - Style1" xfId="155"/>
    <cellStyle name="Normal 2" xfId="156"/>
    <cellStyle name="Normal 7" xfId="157"/>
    <cellStyle name="Normal_Auditor's Report HSC 2005-in" xfId="158"/>
    <cellStyle name="Normal_Baocaotaichinhdakiemtoan 08" xfId="159"/>
    <cellStyle name="Normal_baocaotaichinhvinasun2007" xfId="160"/>
    <cellStyle name="Normal_cdps" xfId="161"/>
    <cellStyle name="Normal_DICH VU MIEN TAY 2009.phathanh" xfId="162"/>
    <cellStyle name="Normal_form" xfId="163"/>
    <cellStyle name="Normal_formsExcel" xfId="164"/>
    <cellStyle name="Normal_KQKD-VN" xfId="165"/>
    <cellStyle name="Normal_SANG TAO CN 2008-final" xfId="166"/>
    <cellStyle name="Normal_socai-131" xfId="167"/>
    <cellStyle name="Note" xfId="168"/>
    <cellStyle name="omma [0]_Mktg Prog" xfId="169"/>
    <cellStyle name="ormal_Sheet1_1" xfId="170"/>
    <cellStyle name="Output" xfId="171"/>
    <cellStyle name="per.style" xfId="172"/>
    <cellStyle name="Percent" xfId="173"/>
    <cellStyle name="Percent (0)" xfId="174"/>
    <cellStyle name="Percent [0]" xfId="175"/>
    <cellStyle name="Percent [00]" xfId="176"/>
    <cellStyle name="Percent [2]" xfId="177"/>
    <cellStyle name="Percent 2" xfId="178"/>
    <cellStyle name="PERCENTAGE" xfId="179"/>
    <cellStyle name="PrePop Currency (0)" xfId="180"/>
    <cellStyle name="PrePop Currency (2)" xfId="181"/>
    <cellStyle name="PrePop Units (0)" xfId="182"/>
    <cellStyle name="PrePop Units (1)" xfId="183"/>
    <cellStyle name="PrePop Units (2)" xfId="184"/>
    <cellStyle name="pricing" xfId="185"/>
    <cellStyle name="PSChar" xfId="186"/>
    <cellStyle name="RevList" xfId="187"/>
    <cellStyle name="Style 1" xfId="188"/>
    <cellStyle name="subhead" xfId="189"/>
    <cellStyle name="Subtotal" xfId="190"/>
    <cellStyle name="T" xfId="191"/>
    <cellStyle name="T_Báo_cáo_kiểm_toán_theo_QĐ_48" xfId="192"/>
    <cellStyle name="T_Book1" xfId="193"/>
    <cellStyle name="T_dtxl" xfId="194"/>
    <cellStyle name="T_Maubaocaotaichinh2010.aisc.chinhthuc-1-23.02" xfId="195"/>
    <cellStyle name="T_TK_HT" xfId="196"/>
    <cellStyle name="Text Indent A" xfId="197"/>
    <cellStyle name="Text Indent B" xfId="198"/>
    <cellStyle name="Text Indent C" xfId="199"/>
    <cellStyle name="th" xfId="200"/>
    <cellStyle name="Tickmark" xfId="201"/>
    <cellStyle name="Times New Roman" xfId="202"/>
    <cellStyle name="Title" xfId="203"/>
    <cellStyle name="Total" xfId="204"/>
    <cellStyle name="Tusental (0)_pldt" xfId="205"/>
    <cellStyle name="Tusental_pldt" xfId="206"/>
    <cellStyle name="Valuta (0)_pldt" xfId="207"/>
    <cellStyle name="Valuta_pldt" xfId="208"/>
    <cellStyle name="viet" xfId="209"/>
    <cellStyle name="viet2" xfId="210"/>
    <cellStyle name="vnhead1" xfId="211"/>
    <cellStyle name="vnhead3" xfId="212"/>
    <cellStyle name="vntxt1" xfId="213"/>
    <cellStyle name="vntxt2" xfId="214"/>
    <cellStyle name="Währung [0]_UXO VII" xfId="215"/>
    <cellStyle name="Währung_UXO VII" xfId="216"/>
    <cellStyle name="Warning Text" xfId="217"/>
    <cellStyle name="เครื่องหมายจุลภาค_th salary" xfId="218"/>
    <cellStyle name="ปกติ_Book1" xfId="219"/>
    <cellStyle name=" [0.00]_ Att. 1- Cover" xfId="220"/>
    <cellStyle name="_ Att. 1- Cover" xfId="221"/>
    <cellStyle name="?_ Att. 1- Cover" xfId="222"/>
    <cellStyle name="똿뗦먛귟 [0.00]_PRODUCT DETAIL Q1" xfId="223"/>
    <cellStyle name="똿뗦먛귟_PRODUCT DETAIL Q1" xfId="224"/>
    <cellStyle name="믅됞 [0.00]_PRODUCT DETAIL Q1" xfId="225"/>
    <cellStyle name="믅됞_PRODUCT DETAIL Q1" xfId="226"/>
    <cellStyle name="백분율_95" xfId="227"/>
    <cellStyle name="뷭?_BOOKSHIP" xfId="228"/>
    <cellStyle name="쉼표_pufoam03" xfId="229"/>
    <cellStyle name="안건회계법인" xfId="230"/>
    <cellStyle name="콤마 [0]_1202" xfId="231"/>
    <cellStyle name="콤마_1202" xfId="232"/>
    <cellStyle name="통화 [0]_1202" xfId="233"/>
    <cellStyle name="통화_1202" xfId="234"/>
    <cellStyle name="표준_(정보부문)월별인원계획" xfId="235"/>
    <cellStyle name="一般_00Q3902REV.1" xfId="236"/>
    <cellStyle name="千分位[0]_00Q3902REV.1" xfId="237"/>
    <cellStyle name="千分位_00Q3902REV.1" xfId="238"/>
    <cellStyle name="貨幣 [0]_00Q3902REV.1" xfId="239"/>
    <cellStyle name="貨幣[0]_BRE" xfId="240"/>
    <cellStyle name="貨幣_00Q3902REV.1" xfId="241"/>
    <cellStyle name="超連結_Book1" xfId="242"/>
    <cellStyle name="隨後的超連結_Book1" xfId="2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M_NEW\cacbaocao2011\bentre\BC%202011_CN\ABT\ABT\ABT_31_12_2012-lan_3dachinhcuoi-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
      <sheetName val="BIA"/>
      <sheetName val="MUCLUC"/>
      <sheetName val="BCGD"/>
      <sheetName val="BCSX"/>
      <sheetName val="BCKT"/>
      <sheetName val="BCDKT "/>
      <sheetName val="KQKD"/>
      <sheetName val="LCTTTT"/>
      <sheetName val="TM"/>
      <sheetName val="taisanhuuhinh"/>
      <sheetName val="Von"/>
      <sheetName val="tham khao"/>
      <sheetName val="dautuNH"/>
      <sheetName val="dautuDH"/>
    </sheetNames>
    <sheetDataSet>
      <sheetData sheetId="10">
        <row r="3">
          <cell r="A3" t="str">
            <v>THUYẾT MINH BÁO CÁO TÀI CHÍNH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0"/>
  <sheetViews>
    <sheetView zoomScale="115" zoomScaleNormal="115" zoomScalePageLayoutView="0" workbookViewId="0" topLeftCell="A1">
      <selection activeCell="A4" sqref="A4"/>
    </sheetView>
  </sheetViews>
  <sheetFormatPr defaultColWidth="10.28125" defaultRowHeight="12.75"/>
  <cols>
    <col min="1" max="1" width="3.00390625" style="911" customWidth="1"/>
    <col min="2" max="2" width="5.7109375" style="911" customWidth="1"/>
    <col min="3" max="3" width="5.140625" style="911" customWidth="1"/>
    <col min="4" max="4" width="5.00390625" style="911" customWidth="1"/>
    <col min="5" max="5" width="7.421875" style="911" customWidth="1"/>
    <col min="6" max="6" width="9.00390625" style="911" customWidth="1"/>
    <col min="7" max="7" width="9.7109375" style="911" customWidth="1"/>
    <col min="8" max="8" width="17.8515625" style="911" customWidth="1"/>
    <col min="9" max="9" width="12.57421875" style="911" customWidth="1"/>
    <col min="10" max="10" width="20.421875" style="911" customWidth="1"/>
    <col min="11" max="16384" width="10.28125" style="911" customWidth="1"/>
  </cols>
  <sheetData>
    <row r="1" ht="23.25" customHeight="1">
      <c r="A1" s="910" t="s">
        <v>502</v>
      </c>
    </row>
    <row r="2" ht="9.75" customHeight="1">
      <c r="A2" s="910"/>
    </row>
    <row r="3" s="913" customFormat="1" ht="25.5" customHeight="1">
      <c r="A3" s="912" t="s">
        <v>63</v>
      </c>
    </row>
    <row r="4" ht="18.75" customHeight="1">
      <c r="A4" s="914" t="s">
        <v>10</v>
      </c>
    </row>
    <row r="5" spans="1:10" ht="4.5" customHeight="1">
      <c r="A5" s="915"/>
      <c r="B5" s="915"/>
      <c r="C5" s="915"/>
      <c r="D5" s="915"/>
      <c r="E5" s="915"/>
      <c r="F5" s="915"/>
      <c r="G5" s="915"/>
      <c r="H5" s="915"/>
      <c r="I5" s="915"/>
      <c r="J5" s="915"/>
    </row>
    <row r="6" spans="1:10" ht="15.75" customHeight="1">
      <c r="A6" s="916"/>
      <c r="B6" s="916"/>
      <c r="C6" s="916"/>
      <c r="D6" s="916"/>
      <c r="E6" s="916"/>
      <c r="F6" s="916"/>
      <c r="G6" s="916"/>
      <c r="H6" s="916"/>
      <c r="I6" s="916"/>
      <c r="J6" s="916"/>
    </row>
    <row r="7" spans="1:11" ht="31.5" customHeight="1">
      <c r="A7" s="1061" t="s">
        <v>1707</v>
      </c>
      <c r="B7" s="1061"/>
      <c r="C7" s="1061"/>
      <c r="D7" s="1061"/>
      <c r="E7" s="1061"/>
      <c r="F7" s="1061"/>
      <c r="G7" s="1061"/>
      <c r="H7" s="1061"/>
      <c r="I7" s="1061"/>
      <c r="J7" s="1061"/>
      <c r="K7" s="534"/>
    </row>
    <row r="8" spans="1:10" s="913" customFormat="1" ht="25.5" customHeight="1">
      <c r="A8" s="910" t="s">
        <v>62</v>
      </c>
      <c r="B8" s="910" t="s">
        <v>75</v>
      </c>
      <c r="C8" s="910"/>
      <c r="D8" s="910"/>
      <c r="E8" s="910"/>
      <c r="F8" s="910"/>
      <c r="G8" s="910"/>
      <c r="H8" s="910"/>
      <c r="I8" s="910"/>
      <c r="J8" s="910"/>
    </row>
    <row r="9" spans="1:10" ht="15.75" customHeight="1">
      <c r="A9" s="10"/>
      <c r="B9" s="6" t="s">
        <v>76</v>
      </c>
      <c r="C9" s="6"/>
      <c r="D9" s="6"/>
      <c r="E9" s="6"/>
      <c r="F9" s="6"/>
      <c r="G9" s="6"/>
      <c r="H9" s="6"/>
      <c r="I9" s="6"/>
      <c r="J9" s="6"/>
    </row>
    <row r="10" spans="1:10" ht="48" customHeight="1">
      <c r="A10" s="10"/>
      <c r="B10" s="1062" t="s">
        <v>1</v>
      </c>
      <c r="C10" s="1062"/>
      <c r="D10" s="1062"/>
      <c r="E10" s="1062"/>
      <c r="F10" s="1062"/>
      <c r="G10" s="1062"/>
      <c r="H10" s="1062"/>
      <c r="I10" s="1062"/>
      <c r="J10" s="1062"/>
    </row>
    <row r="11" spans="1:10" ht="19.5" customHeight="1">
      <c r="A11" s="10"/>
      <c r="B11" s="6" t="s">
        <v>1612</v>
      </c>
      <c r="C11" s="6"/>
      <c r="D11" s="6"/>
      <c r="E11" s="6"/>
      <c r="F11" s="6"/>
      <c r="G11" s="6"/>
      <c r="H11" s="6"/>
      <c r="I11" s="6"/>
      <c r="J11" s="6"/>
    </row>
    <row r="12" spans="1:10" ht="19.5" customHeight="1">
      <c r="A12" s="10"/>
      <c r="B12" s="6" t="s">
        <v>77</v>
      </c>
      <c r="C12" s="6"/>
      <c r="D12" s="6"/>
      <c r="E12" s="6"/>
      <c r="F12" s="6"/>
      <c r="G12" s="6"/>
      <c r="H12" s="6"/>
      <c r="I12" s="6"/>
      <c r="J12" s="6"/>
    </row>
    <row r="13" spans="1:10" ht="76.5" customHeight="1">
      <c r="A13" s="10"/>
      <c r="B13" s="1063" t="s">
        <v>39</v>
      </c>
      <c r="C13" s="1063"/>
      <c r="D13" s="1063"/>
      <c r="E13" s="1063"/>
      <c r="F13" s="1063"/>
      <c r="G13" s="1063"/>
      <c r="H13" s="1063"/>
      <c r="I13" s="1063"/>
      <c r="J13" s="1063"/>
    </row>
    <row r="14" spans="1:10" ht="19.5" customHeight="1">
      <c r="A14" s="10"/>
      <c r="B14" s="8" t="s">
        <v>507</v>
      </c>
      <c r="C14" s="9"/>
      <c r="D14" s="9"/>
      <c r="E14" s="9"/>
      <c r="F14" s="9"/>
      <c r="G14" s="9"/>
      <c r="H14" s="9"/>
      <c r="I14" s="9"/>
      <c r="J14" s="9"/>
    </row>
    <row r="15" spans="1:10" ht="19.5" customHeight="1">
      <c r="A15" s="10"/>
      <c r="B15" s="8" t="s">
        <v>78</v>
      </c>
      <c r="C15" s="9"/>
      <c r="D15" s="9"/>
      <c r="E15" s="9" t="s">
        <v>2</v>
      </c>
      <c r="F15" s="9"/>
      <c r="G15" s="9"/>
      <c r="H15" s="9"/>
      <c r="I15" s="9"/>
      <c r="J15" s="9"/>
    </row>
    <row r="16" spans="1:10" s="913" customFormat="1" ht="25.5" customHeight="1">
      <c r="A16" s="910" t="s">
        <v>64</v>
      </c>
      <c r="B16" s="910" t="s">
        <v>79</v>
      </c>
      <c r="C16" s="910"/>
      <c r="D16" s="910"/>
      <c r="E16" s="910"/>
      <c r="F16" s="910"/>
      <c r="G16" s="910"/>
      <c r="H16" s="910"/>
      <c r="I16" s="910"/>
      <c r="J16" s="910"/>
    </row>
    <row r="17" spans="1:10" s="913" customFormat="1" ht="33" customHeight="1">
      <c r="A17" s="917"/>
      <c r="B17" s="1062" t="s">
        <v>1544</v>
      </c>
      <c r="C17" s="1062"/>
      <c r="D17" s="1062"/>
      <c r="E17" s="1062"/>
      <c r="F17" s="1062"/>
      <c r="G17" s="1062"/>
      <c r="H17" s="1062"/>
      <c r="I17" s="1062"/>
      <c r="J17" s="1062"/>
    </row>
    <row r="18" spans="1:10" s="913" customFormat="1" ht="25.5" customHeight="1">
      <c r="A18" s="910" t="s">
        <v>66</v>
      </c>
      <c r="B18" s="910" t="s">
        <v>1613</v>
      </c>
      <c r="C18" s="910"/>
      <c r="D18" s="910"/>
      <c r="E18" s="910"/>
      <c r="F18" s="910"/>
      <c r="G18" s="910"/>
      <c r="H18" s="910"/>
      <c r="I18" s="910"/>
      <c r="J18" s="910"/>
    </row>
    <row r="19" spans="1:10" ht="36" customHeight="1">
      <c r="A19" s="10"/>
      <c r="B19" s="1063" t="s">
        <v>1545</v>
      </c>
      <c r="C19" s="1063"/>
      <c r="D19" s="1063"/>
      <c r="E19" s="1063"/>
      <c r="F19" s="1063"/>
      <c r="G19" s="1063"/>
      <c r="H19" s="1063"/>
      <c r="I19" s="1063"/>
      <c r="J19" s="1063"/>
    </row>
    <row r="20" spans="1:10" ht="19.5" customHeight="1">
      <c r="A20" s="918"/>
      <c r="B20" s="910" t="s">
        <v>1791</v>
      </c>
      <c r="C20" s="10"/>
      <c r="D20" s="10"/>
      <c r="E20" s="10"/>
      <c r="F20" s="10"/>
      <c r="G20" s="10"/>
      <c r="H20" s="10"/>
      <c r="I20" s="10"/>
      <c r="J20" s="10"/>
    </row>
    <row r="21" spans="1:10" ht="15.75" customHeight="1">
      <c r="A21" s="10"/>
      <c r="B21" s="10"/>
      <c r="C21" s="10" t="s">
        <v>80</v>
      </c>
      <c r="D21" s="10" t="s">
        <v>508</v>
      </c>
      <c r="E21" s="10"/>
      <c r="F21" s="10"/>
      <c r="G21" s="10"/>
      <c r="H21" s="9" t="s">
        <v>81</v>
      </c>
      <c r="I21" s="10"/>
      <c r="J21" s="10"/>
    </row>
    <row r="22" spans="1:10" ht="15.75" customHeight="1">
      <c r="A22" s="10"/>
      <c r="B22" s="10"/>
      <c r="C22" s="10" t="s">
        <v>985</v>
      </c>
      <c r="D22" s="10" t="s">
        <v>509</v>
      </c>
      <c r="E22" s="10"/>
      <c r="F22" s="10"/>
      <c r="G22" s="10"/>
      <c r="H22" s="9" t="s">
        <v>82</v>
      </c>
      <c r="I22" s="10"/>
      <c r="J22" s="10"/>
    </row>
    <row r="23" spans="1:10" ht="15.75" customHeight="1">
      <c r="A23" s="10"/>
      <c r="B23" s="10"/>
      <c r="C23" s="10" t="s">
        <v>80</v>
      </c>
      <c r="D23" s="10" t="s">
        <v>510</v>
      </c>
      <c r="E23" s="10"/>
      <c r="F23" s="10"/>
      <c r="G23" s="10"/>
      <c r="H23" s="9" t="s">
        <v>82</v>
      </c>
      <c r="I23" s="10"/>
      <c r="J23" s="10"/>
    </row>
    <row r="24" spans="1:10" ht="15.75" customHeight="1">
      <c r="A24" s="10"/>
      <c r="B24" s="10"/>
      <c r="C24" s="10" t="s">
        <v>80</v>
      </c>
      <c r="D24" s="10" t="s">
        <v>511</v>
      </c>
      <c r="E24" s="10"/>
      <c r="F24" s="10"/>
      <c r="G24" s="10"/>
      <c r="H24" s="9" t="s">
        <v>82</v>
      </c>
      <c r="I24" s="10"/>
      <c r="J24" s="10"/>
    </row>
    <row r="25" spans="1:10" ht="15.75" customHeight="1">
      <c r="A25" s="10"/>
      <c r="B25" s="10"/>
      <c r="C25" s="10" t="s">
        <v>80</v>
      </c>
      <c r="D25" s="10" t="s">
        <v>512</v>
      </c>
      <c r="E25" s="10"/>
      <c r="F25" s="10"/>
      <c r="G25" s="10"/>
      <c r="H25" s="9" t="s">
        <v>82</v>
      </c>
      <c r="I25" s="10"/>
      <c r="J25" s="10"/>
    </row>
    <row r="26" spans="1:10" ht="19.5" customHeight="1">
      <c r="A26" s="918"/>
      <c r="B26" s="910" t="s">
        <v>83</v>
      </c>
      <c r="C26" s="10"/>
      <c r="D26" s="10"/>
      <c r="E26" s="10"/>
      <c r="F26" s="10"/>
      <c r="G26" s="10"/>
      <c r="H26" s="10"/>
      <c r="I26" s="10"/>
      <c r="J26" s="10"/>
    </row>
    <row r="27" spans="1:10" ht="15.75" customHeight="1">
      <c r="A27" s="918"/>
      <c r="B27" s="910"/>
      <c r="C27" s="1010" t="s">
        <v>80</v>
      </c>
      <c r="D27" s="1010" t="s">
        <v>29</v>
      </c>
      <c r="E27" s="10"/>
      <c r="F27" s="10"/>
      <c r="G27" s="10"/>
      <c r="H27" s="11" t="s">
        <v>30</v>
      </c>
      <c r="I27" s="10"/>
      <c r="J27" s="10"/>
    </row>
    <row r="28" spans="1:10" ht="15.75" customHeight="1" hidden="1">
      <c r="A28" s="10"/>
      <c r="B28" s="10"/>
      <c r="C28" s="1010" t="s">
        <v>80</v>
      </c>
      <c r="D28" s="1010" t="s">
        <v>513</v>
      </c>
      <c r="E28" s="1010"/>
      <c r="F28" s="1010"/>
      <c r="G28" s="1010"/>
      <c r="H28" s="11" t="s">
        <v>84</v>
      </c>
      <c r="I28" s="1010"/>
      <c r="J28" s="1010"/>
    </row>
    <row r="29" spans="1:10" ht="15.75" customHeight="1">
      <c r="A29" s="10"/>
      <c r="B29" s="10"/>
      <c r="C29" s="1010" t="s">
        <v>985</v>
      </c>
      <c r="D29" s="1010" t="s">
        <v>514</v>
      </c>
      <c r="E29" s="1010"/>
      <c r="F29" s="1010"/>
      <c r="G29" s="1010"/>
      <c r="H29" s="11" t="s">
        <v>82</v>
      </c>
      <c r="I29" s="1049"/>
      <c r="J29" s="1010"/>
    </row>
    <row r="30" spans="1:10" ht="15.75" customHeight="1">
      <c r="A30" s="10"/>
      <c r="B30" s="10"/>
      <c r="C30" s="1010" t="s">
        <v>985</v>
      </c>
      <c r="D30" s="1010" t="s">
        <v>515</v>
      </c>
      <c r="E30" s="1010"/>
      <c r="F30" s="1010"/>
      <c r="G30" s="1010"/>
      <c r="H30" s="11" t="s">
        <v>82</v>
      </c>
      <c r="I30" s="1010"/>
      <c r="J30" s="1010"/>
    </row>
    <row r="31" spans="1:10" ht="19.5" customHeight="1">
      <c r="A31" s="918"/>
      <c r="B31" s="910" t="s">
        <v>986</v>
      </c>
      <c r="C31" s="10"/>
      <c r="D31" s="10"/>
      <c r="E31" s="10"/>
      <c r="F31" s="10"/>
      <c r="G31" s="10"/>
      <c r="H31" s="10"/>
      <c r="I31" s="10"/>
      <c r="J31" s="10"/>
    </row>
    <row r="32" spans="1:10" ht="15.75" customHeight="1">
      <c r="A32" s="10"/>
      <c r="B32" s="10"/>
      <c r="C32" s="10" t="s">
        <v>85</v>
      </c>
      <c r="D32" s="10" t="s">
        <v>512</v>
      </c>
      <c r="E32" s="10"/>
      <c r="F32" s="10"/>
      <c r="G32" s="10"/>
      <c r="H32" s="9" t="s">
        <v>1699</v>
      </c>
      <c r="I32" s="10"/>
      <c r="J32" s="10"/>
    </row>
    <row r="33" spans="1:10" ht="15.75" customHeight="1">
      <c r="A33" s="10"/>
      <c r="B33" s="10"/>
      <c r="C33" s="10" t="s">
        <v>85</v>
      </c>
      <c r="D33" s="10" t="s">
        <v>516</v>
      </c>
      <c r="E33" s="10"/>
      <c r="F33" s="10"/>
      <c r="G33" s="10"/>
      <c r="H33" s="9" t="s">
        <v>86</v>
      </c>
      <c r="I33" s="10"/>
      <c r="J33" s="10"/>
    </row>
    <row r="34" spans="1:10" ht="15.75" customHeight="1">
      <c r="A34" s="10"/>
      <c r="B34" s="10"/>
      <c r="C34" s="10" t="s">
        <v>85</v>
      </c>
      <c r="D34" s="10" t="s">
        <v>43</v>
      </c>
      <c r="E34" s="10"/>
      <c r="F34" s="10"/>
      <c r="G34" s="10"/>
      <c r="H34" s="9" t="s">
        <v>86</v>
      </c>
      <c r="I34" s="10"/>
      <c r="J34" s="10"/>
    </row>
    <row r="35" spans="1:10" ht="19.5" customHeight="1">
      <c r="A35" s="918"/>
      <c r="B35" s="910" t="s">
        <v>936</v>
      </c>
      <c r="C35" s="10"/>
      <c r="D35" s="10"/>
      <c r="E35" s="10"/>
      <c r="F35" s="10"/>
      <c r="G35" s="10"/>
      <c r="H35" s="10"/>
      <c r="I35" s="10"/>
      <c r="J35" s="10"/>
    </row>
    <row r="36" spans="1:10" ht="15.75" customHeight="1">
      <c r="A36" s="10"/>
      <c r="B36" s="8"/>
      <c r="C36" s="10" t="s">
        <v>80</v>
      </c>
      <c r="D36" s="10" t="s">
        <v>513</v>
      </c>
      <c r="E36" s="10"/>
      <c r="F36" s="10"/>
      <c r="G36" s="10"/>
      <c r="H36" s="9"/>
      <c r="I36" s="10"/>
      <c r="J36" s="10"/>
    </row>
    <row r="37" spans="1:10" ht="15" customHeight="1" hidden="1">
      <c r="A37" s="10"/>
      <c r="B37" s="10"/>
      <c r="C37" s="10"/>
      <c r="D37" s="10"/>
      <c r="E37" s="10"/>
      <c r="F37" s="10"/>
      <c r="G37" s="10"/>
      <c r="H37" s="9"/>
      <c r="I37" s="10"/>
      <c r="J37" s="10"/>
    </row>
    <row r="38" spans="1:11" ht="15" customHeight="1" hidden="1">
      <c r="A38" s="910" t="s">
        <v>68</v>
      </c>
      <c r="B38" s="910" t="s">
        <v>377</v>
      </c>
      <c r="C38" s="10"/>
      <c r="D38" s="10"/>
      <c r="E38" s="10"/>
      <c r="F38" s="10"/>
      <c r="G38" s="10"/>
      <c r="H38" s="9"/>
      <c r="I38" s="10"/>
      <c r="J38" s="10"/>
      <c r="K38" s="920" t="s">
        <v>1799</v>
      </c>
    </row>
    <row r="39" spans="1:10" s="913" customFormat="1" ht="25.5" customHeight="1">
      <c r="A39" s="910" t="s">
        <v>68</v>
      </c>
      <c r="B39" s="910" t="s">
        <v>378</v>
      </c>
      <c r="C39" s="910"/>
      <c r="D39" s="910"/>
      <c r="E39" s="910"/>
      <c r="F39" s="910"/>
      <c r="G39" s="910"/>
      <c r="H39" s="910"/>
      <c r="I39" s="910"/>
      <c r="J39" s="910"/>
    </row>
    <row r="40" spans="1:10" ht="31.5" customHeight="1">
      <c r="A40" s="10"/>
      <c r="B40" s="1063" t="s">
        <v>1536</v>
      </c>
      <c r="C40" s="1063"/>
      <c r="D40" s="1063"/>
      <c r="E40" s="1063"/>
      <c r="F40" s="1063"/>
      <c r="G40" s="1063"/>
      <c r="H40" s="1063"/>
      <c r="I40" s="1063"/>
      <c r="J40" s="1063"/>
    </row>
    <row r="41" spans="1:10" s="913" customFormat="1" ht="25.5" customHeight="1">
      <c r="A41" s="910" t="s">
        <v>71</v>
      </c>
      <c r="B41" s="910" t="s">
        <v>1614</v>
      </c>
      <c r="C41" s="910"/>
      <c r="D41" s="910"/>
      <c r="E41" s="910"/>
      <c r="F41" s="910"/>
      <c r="G41" s="910"/>
      <c r="H41" s="910"/>
      <c r="I41" s="910"/>
      <c r="J41" s="910"/>
    </row>
    <row r="42" spans="1:11" ht="62.25" customHeight="1">
      <c r="A42" s="10"/>
      <c r="B42" s="1060" t="s">
        <v>1547</v>
      </c>
      <c r="C42" s="1060"/>
      <c r="D42" s="1060"/>
      <c r="E42" s="1060"/>
      <c r="F42" s="1060"/>
      <c r="G42" s="1060"/>
      <c r="H42" s="1060"/>
      <c r="I42" s="1060"/>
      <c r="J42" s="1060"/>
      <c r="K42" s="534"/>
    </row>
    <row r="43" spans="1:10" ht="16.5" customHeight="1">
      <c r="A43" s="10"/>
      <c r="B43" s="12"/>
      <c r="C43" s="13" t="s">
        <v>1800</v>
      </c>
      <c r="D43" s="12"/>
      <c r="E43" s="12"/>
      <c r="F43" s="12"/>
      <c r="G43" s="12"/>
      <c r="H43" s="12"/>
      <c r="I43" s="12"/>
      <c r="J43" s="12"/>
    </row>
    <row r="44" spans="1:10" ht="16.5" customHeight="1">
      <c r="A44" s="10"/>
      <c r="B44" s="12"/>
      <c r="C44" s="13" t="s">
        <v>1801</v>
      </c>
      <c r="D44" s="12"/>
      <c r="E44" s="12"/>
      <c r="F44" s="12"/>
      <c r="G44" s="12"/>
      <c r="H44" s="12"/>
      <c r="I44" s="12"/>
      <c r="J44" s="12"/>
    </row>
    <row r="45" spans="1:10" ht="31.5" customHeight="1">
      <c r="A45" s="10"/>
      <c r="B45" s="12"/>
      <c r="C45" s="1063" t="s">
        <v>1802</v>
      </c>
      <c r="D45" s="1063"/>
      <c r="E45" s="1063"/>
      <c r="F45" s="1063"/>
      <c r="G45" s="1063"/>
      <c r="H45" s="1063"/>
      <c r="I45" s="1063"/>
      <c r="J45" s="1063"/>
    </row>
    <row r="46" spans="1:11" ht="90" customHeight="1">
      <c r="A46" s="10"/>
      <c r="B46" s="1060" t="s">
        <v>38</v>
      </c>
      <c r="C46" s="1060"/>
      <c r="D46" s="1060"/>
      <c r="E46" s="1060"/>
      <c r="F46" s="1060"/>
      <c r="G46" s="1060"/>
      <c r="H46" s="1060"/>
      <c r="I46" s="1060"/>
      <c r="J46" s="1060"/>
      <c r="K46" s="534"/>
    </row>
    <row r="47" spans="1:10" ht="15.75" customHeight="1" hidden="1">
      <c r="A47" s="10"/>
      <c r="B47" s="14"/>
      <c r="C47" s="14"/>
      <c r="D47" s="14"/>
      <c r="E47" s="14"/>
      <c r="F47" s="14"/>
      <c r="G47" s="14"/>
      <c r="H47" s="14"/>
      <c r="I47" s="14"/>
      <c r="J47" s="14"/>
    </row>
    <row r="48" spans="1:10" ht="24" customHeight="1">
      <c r="A48" s="910" t="s">
        <v>73</v>
      </c>
      <c r="B48" s="910" t="s">
        <v>379</v>
      </c>
      <c r="C48" s="14"/>
      <c r="D48" s="14"/>
      <c r="E48" s="14"/>
      <c r="F48" s="14"/>
      <c r="G48" s="14"/>
      <c r="H48" s="14"/>
      <c r="I48" s="14"/>
      <c r="J48" s="14"/>
    </row>
    <row r="49" spans="1:11" ht="76.5" customHeight="1">
      <c r="A49" s="10"/>
      <c r="B49" s="1064" t="s">
        <v>1546</v>
      </c>
      <c r="C49" s="1064"/>
      <c r="D49" s="1064"/>
      <c r="E49" s="1064"/>
      <c r="F49" s="1064"/>
      <c r="G49" s="1064"/>
      <c r="H49" s="1064"/>
      <c r="I49" s="1064"/>
      <c r="J49" s="1064"/>
      <c r="K49" s="534"/>
    </row>
    <row r="50" spans="1:11" ht="79.5" customHeight="1" hidden="1">
      <c r="A50" s="10"/>
      <c r="B50" s="1060" t="s">
        <v>1708</v>
      </c>
      <c r="C50" s="1060"/>
      <c r="D50" s="1060"/>
      <c r="E50" s="1060"/>
      <c r="F50" s="1060"/>
      <c r="G50" s="1060"/>
      <c r="H50" s="1060"/>
      <c r="I50" s="1060"/>
      <c r="J50" s="1060"/>
      <c r="K50" s="534"/>
    </row>
    <row r="51" spans="1:10" ht="18" customHeight="1">
      <c r="A51" s="10"/>
      <c r="B51" s="751" t="s">
        <v>1803</v>
      </c>
      <c r="C51" s="14"/>
      <c r="D51" s="14"/>
      <c r="E51" s="14"/>
      <c r="F51" s="14"/>
      <c r="G51" s="14"/>
      <c r="H51" s="14"/>
      <c r="I51" s="14"/>
      <c r="J51" s="14"/>
    </row>
    <row r="52" spans="1:10" s="921" customFormat="1" ht="18" customHeight="1">
      <c r="A52" s="914"/>
      <c r="B52" s="758" t="s">
        <v>9</v>
      </c>
      <c r="C52" s="15"/>
      <c r="D52" s="15"/>
      <c r="E52" s="15"/>
      <c r="F52" s="15"/>
      <c r="G52" s="15"/>
      <c r="H52" s="15"/>
      <c r="I52" s="15"/>
      <c r="J52" s="15"/>
    </row>
    <row r="53" spans="1:10" ht="18" customHeight="1">
      <c r="A53" s="10"/>
      <c r="B53" s="922" t="s">
        <v>1804</v>
      </c>
      <c r="C53" s="14"/>
      <c r="D53" s="14"/>
      <c r="E53" s="14"/>
      <c r="F53" s="14"/>
      <c r="G53" s="14"/>
      <c r="H53" s="14"/>
      <c r="I53" s="14"/>
      <c r="J53" s="14"/>
    </row>
    <row r="54" spans="1:10" ht="17.25" customHeight="1">
      <c r="A54" s="10"/>
      <c r="B54" s="922"/>
      <c r="C54" s="14"/>
      <c r="D54" s="14"/>
      <c r="E54" s="14"/>
      <c r="F54" s="14"/>
      <c r="G54" s="14"/>
      <c r="H54" s="14"/>
      <c r="I54" s="14"/>
      <c r="J54" s="14"/>
    </row>
    <row r="55" spans="1:10" ht="15.75" customHeight="1">
      <c r="A55" s="10"/>
      <c r="B55" s="922"/>
      <c r="C55" s="14"/>
      <c r="D55" s="14"/>
      <c r="E55" s="14"/>
      <c r="F55" s="14"/>
      <c r="G55" s="14"/>
      <c r="H55" s="14"/>
      <c r="I55" s="14"/>
      <c r="J55" s="14"/>
    </row>
    <row r="56" spans="1:10" ht="20.25" customHeight="1">
      <c r="A56" s="10"/>
      <c r="B56" s="922"/>
      <c r="C56" s="14"/>
      <c r="D56" s="14"/>
      <c r="E56" s="14"/>
      <c r="F56" s="14"/>
      <c r="G56" s="14"/>
      <c r="H56" s="14"/>
      <c r="I56" s="14"/>
      <c r="J56" s="14"/>
    </row>
    <row r="57" spans="1:10" ht="19.5" customHeight="1">
      <c r="A57" s="10"/>
      <c r="B57" s="759"/>
      <c r="C57" s="17"/>
      <c r="D57" s="17"/>
      <c r="E57" s="17"/>
      <c r="F57" s="17"/>
      <c r="G57" s="14"/>
      <c r="H57" s="14"/>
      <c r="I57" s="14"/>
      <c r="J57" s="14"/>
    </row>
    <row r="58" spans="1:10" ht="17.25" customHeight="1">
      <c r="A58" s="10"/>
      <c r="B58" s="754" t="s">
        <v>517</v>
      </c>
      <c r="C58" s="14"/>
      <c r="D58" s="14"/>
      <c r="E58" s="14"/>
      <c r="F58" s="14"/>
      <c r="G58" s="14"/>
      <c r="H58" s="14"/>
      <c r="I58" s="14"/>
      <c r="J58" s="14"/>
    </row>
    <row r="59" spans="1:10" ht="15.75" customHeight="1">
      <c r="A59" s="10"/>
      <c r="B59" s="425" t="s">
        <v>1805</v>
      </c>
      <c r="C59" s="14"/>
      <c r="D59" s="14"/>
      <c r="E59" s="14"/>
      <c r="F59" s="14"/>
      <c r="G59" s="14"/>
      <c r="H59" s="14"/>
      <c r="I59" s="14"/>
      <c r="J59" s="14"/>
    </row>
    <row r="60" spans="1:10" ht="15">
      <c r="A60" s="10"/>
      <c r="B60" s="10"/>
      <c r="C60" s="10"/>
      <c r="D60" s="10"/>
      <c r="E60" s="10"/>
      <c r="F60" s="10"/>
      <c r="G60" s="10"/>
      <c r="H60" s="10"/>
      <c r="I60" s="10"/>
      <c r="J60" s="10"/>
    </row>
  </sheetData>
  <sheetProtection/>
  <mergeCells count="11">
    <mergeCell ref="C45:J45"/>
    <mergeCell ref="B46:J46"/>
    <mergeCell ref="B50:J50"/>
    <mergeCell ref="A7:J7"/>
    <mergeCell ref="B10:J10"/>
    <mergeCell ref="B13:J13"/>
    <mergeCell ref="B49:J49"/>
    <mergeCell ref="B17:J17"/>
    <mergeCell ref="B19:J19"/>
    <mergeCell ref="B40:J40"/>
    <mergeCell ref="B42:J42"/>
  </mergeCells>
  <printOptions/>
  <pageMargins left="0.68" right="0.2" top="0.5" bottom="0.25" header="0.25" footer="0.25"/>
  <pageSetup horizontalDpi="300" verticalDpi="300" orientation="portrait" paperSize="9" r:id="rId1"/>
  <headerFooter alignWithMargins="0">
    <oddFooter>&amp;R&amp;"VNI-Times,Italic"&amp;9Trang &amp;P</oddFooter>
  </headerFooter>
</worksheet>
</file>

<file path=xl/worksheets/sheet10.xml><?xml version="1.0" encoding="utf-8"?>
<worksheet xmlns="http://schemas.openxmlformats.org/spreadsheetml/2006/main" xmlns:r="http://schemas.openxmlformats.org/officeDocument/2006/relationships">
  <dimension ref="A1:II1041"/>
  <sheetViews>
    <sheetView zoomScaleSheetLayoutView="100" zoomScalePageLayoutView="0" workbookViewId="0" topLeftCell="A1">
      <selection activeCell="C3" sqref="C3"/>
    </sheetView>
  </sheetViews>
  <sheetFormatPr defaultColWidth="9.140625" defaultRowHeight="19.5" customHeight="1"/>
  <cols>
    <col min="1" max="1" width="4.57421875" style="500" customWidth="1"/>
    <col min="2" max="2" width="2.8515625" style="501" customWidth="1"/>
    <col min="3" max="3" width="18.28125" style="501" customWidth="1"/>
    <col min="4" max="4" width="0.5625" style="501" customWidth="1"/>
    <col min="5" max="5" width="17.8515625" style="501" customWidth="1"/>
    <col min="6" max="6" width="0.42578125" style="501" customWidth="1"/>
    <col min="7" max="7" width="25.8515625" style="501" bestFit="1" customWidth="1"/>
    <col min="8" max="8" width="0.5625" style="501" customWidth="1"/>
    <col min="9" max="9" width="18.28125" style="212" customWidth="1"/>
    <col min="10" max="10" width="0.42578125" style="212" customWidth="1"/>
    <col min="11" max="11" width="18.28125" style="212" customWidth="1"/>
    <col min="12" max="16384" width="9.140625" style="957" customWidth="1"/>
  </cols>
  <sheetData>
    <row r="1" spans="1:243" s="955" customFormat="1" ht="18.75" customHeight="1">
      <c r="A1" s="820" t="s">
        <v>502</v>
      </c>
      <c r="B1" s="459"/>
      <c r="E1" s="506"/>
      <c r="G1" s="956"/>
      <c r="I1" s="200"/>
      <c r="J1" s="201"/>
      <c r="K1" s="205" t="s">
        <v>1623</v>
      </c>
      <c r="IB1" s="957"/>
      <c r="IC1" s="957"/>
      <c r="ID1" s="957"/>
      <c r="IE1" s="957"/>
      <c r="IF1" s="957"/>
      <c r="IG1" s="957"/>
      <c r="IH1" s="957"/>
      <c r="II1" s="957"/>
    </row>
    <row r="2" spans="1:243" s="955" customFormat="1" ht="7.5" customHeight="1">
      <c r="A2" s="820"/>
      <c r="B2" s="459"/>
      <c r="E2" s="506"/>
      <c r="G2" s="956"/>
      <c r="I2" s="200"/>
      <c r="J2" s="201"/>
      <c r="K2" s="205"/>
      <c r="IB2" s="957"/>
      <c r="IC2" s="957"/>
      <c r="ID2" s="957"/>
      <c r="IE2" s="957"/>
      <c r="IF2" s="957"/>
      <c r="IG2" s="957"/>
      <c r="IH2" s="957"/>
      <c r="II2" s="957"/>
    </row>
    <row r="3" spans="1:11" ht="21.75" customHeight="1">
      <c r="A3" s="508" t="s">
        <v>74</v>
      </c>
      <c r="B3" s="509"/>
      <c r="C3" s="509"/>
      <c r="D3" s="509"/>
      <c r="E3" s="509"/>
      <c r="F3" s="509"/>
      <c r="G3" s="509"/>
      <c r="H3" s="509"/>
      <c r="I3" s="209"/>
      <c r="J3" s="209"/>
      <c r="K3" s="209"/>
    </row>
    <row r="4" spans="1:11" ht="19.5" customHeight="1">
      <c r="A4" s="821" t="s">
        <v>10</v>
      </c>
      <c r="B4" s="510"/>
      <c r="C4" s="510"/>
      <c r="D4" s="510"/>
      <c r="E4" s="510"/>
      <c r="F4" s="510"/>
      <c r="G4" s="510"/>
      <c r="H4" s="510"/>
      <c r="I4" s="221"/>
      <c r="J4" s="221"/>
      <c r="K4" s="822" t="s">
        <v>1216</v>
      </c>
    </row>
    <row r="5" ht="12.75" customHeight="1"/>
    <row r="6" spans="1:11" s="529" customFormat="1" ht="30" customHeight="1">
      <c r="A6" s="511" t="s">
        <v>1223</v>
      </c>
      <c r="B6" s="431" t="s">
        <v>1624</v>
      </c>
      <c r="C6" s="431"/>
      <c r="D6" s="431"/>
      <c r="E6" s="431"/>
      <c r="F6" s="431"/>
      <c r="G6" s="431"/>
      <c r="H6" s="431"/>
      <c r="I6" s="317"/>
      <c r="J6" s="317"/>
      <c r="K6" s="317"/>
    </row>
    <row r="7" spans="1:11" s="529" customFormat="1" ht="24.75" customHeight="1">
      <c r="A7" s="511" t="s">
        <v>62</v>
      </c>
      <c r="B7" s="431" t="s">
        <v>76</v>
      </c>
      <c r="C7" s="431"/>
      <c r="D7" s="431"/>
      <c r="E7" s="431"/>
      <c r="F7" s="431"/>
      <c r="G7" s="431"/>
      <c r="H7" s="431"/>
      <c r="I7" s="317"/>
      <c r="J7" s="317"/>
      <c r="K7" s="317"/>
    </row>
    <row r="8" spans="1:11" s="529" customFormat="1" ht="48" customHeight="1">
      <c r="A8" s="511"/>
      <c r="B8" s="1118" t="s">
        <v>1</v>
      </c>
      <c r="C8" s="1118"/>
      <c r="D8" s="1118"/>
      <c r="E8" s="1118"/>
      <c r="F8" s="1118"/>
      <c r="G8" s="1118"/>
      <c r="H8" s="1118"/>
      <c r="I8" s="1118"/>
      <c r="J8" s="1118"/>
      <c r="K8" s="1118"/>
    </row>
    <row r="9" spans="1:11" s="529" customFormat="1" ht="21" customHeight="1">
      <c r="A9" s="511"/>
      <c r="B9" s="823" t="s">
        <v>518</v>
      </c>
      <c r="C9" s="11"/>
      <c r="D9" s="11"/>
      <c r="E9" s="11"/>
      <c r="F9" s="11"/>
      <c r="G9" s="11"/>
      <c r="H9" s="11"/>
      <c r="I9" s="11"/>
      <c r="J9" s="11"/>
      <c r="K9" s="919"/>
    </row>
    <row r="10" spans="1:11" s="529" customFormat="1" ht="24" customHeight="1" hidden="1">
      <c r="A10" s="511"/>
      <c r="B10" s="823" t="s">
        <v>999</v>
      </c>
      <c r="C10" s="11"/>
      <c r="D10" s="11"/>
      <c r="E10" s="11"/>
      <c r="F10" s="11"/>
      <c r="G10" s="11"/>
      <c r="H10" s="11"/>
      <c r="I10" s="11"/>
      <c r="J10" s="11"/>
      <c r="K10" s="919"/>
    </row>
    <row r="11" spans="1:11" s="529" customFormat="1" ht="21" customHeight="1">
      <c r="A11" s="511"/>
      <c r="B11" s="823" t="s">
        <v>78</v>
      </c>
      <c r="C11" s="11"/>
      <c r="D11" s="11" t="s">
        <v>2</v>
      </c>
      <c r="E11" s="11"/>
      <c r="F11" s="11"/>
      <c r="G11" s="11"/>
      <c r="H11" s="11"/>
      <c r="I11" s="11"/>
      <c r="J11" s="11"/>
      <c r="K11" s="919"/>
    </row>
    <row r="12" spans="1:11" s="529" customFormat="1" ht="24" customHeight="1" hidden="1">
      <c r="A12" s="511"/>
      <c r="B12" s="823" t="s">
        <v>1000</v>
      </c>
      <c r="C12" s="11"/>
      <c r="D12" s="11"/>
      <c r="E12" s="11"/>
      <c r="F12" s="11"/>
      <c r="G12" s="11"/>
      <c r="H12" s="11"/>
      <c r="I12" s="11"/>
      <c r="J12" s="11"/>
      <c r="K12" s="919"/>
    </row>
    <row r="13" spans="1:11" s="529" customFormat="1" ht="24" customHeight="1" hidden="1">
      <c r="A13" s="511"/>
      <c r="B13" s="823" t="s">
        <v>1625</v>
      </c>
      <c r="C13" s="11"/>
      <c r="D13" s="11"/>
      <c r="E13" s="11"/>
      <c r="F13" s="11"/>
      <c r="G13" s="11"/>
      <c r="H13" s="11"/>
      <c r="I13" s="11"/>
      <c r="J13" s="11"/>
      <c r="K13" s="919"/>
    </row>
    <row r="14" spans="1:11" s="529" customFormat="1" ht="24.75" customHeight="1">
      <c r="A14" s="511" t="s">
        <v>64</v>
      </c>
      <c r="B14" s="431" t="s">
        <v>1615</v>
      </c>
      <c r="C14" s="431"/>
      <c r="D14" s="431"/>
      <c r="E14" s="431"/>
      <c r="F14" s="431"/>
      <c r="G14" s="431"/>
      <c r="H14" s="431"/>
      <c r="I14" s="317"/>
      <c r="J14" s="317"/>
      <c r="K14" s="317"/>
    </row>
    <row r="15" spans="1:11" s="529" customFormat="1" ht="45" customHeight="1" hidden="1">
      <c r="A15" s="513"/>
      <c r="B15" s="1119"/>
      <c r="C15" s="1119"/>
      <c r="D15" s="1119"/>
      <c r="E15" s="1119"/>
      <c r="F15" s="1119"/>
      <c r="G15" s="1119"/>
      <c r="H15" s="1119"/>
      <c r="I15" s="1119"/>
      <c r="J15" s="1119"/>
      <c r="K15" s="1119"/>
    </row>
    <row r="16" spans="1:11" s="529" customFormat="1" ht="24.75" customHeight="1">
      <c r="A16" s="511" t="s">
        <v>66</v>
      </c>
      <c r="B16" s="431" t="s">
        <v>77</v>
      </c>
      <c r="C16" s="431"/>
      <c r="D16" s="431"/>
      <c r="E16" s="431"/>
      <c r="F16" s="431"/>
      <c r="G16" s="431"/>
      <c r="H16" s="431"/>
      <c r="I16" s="317"/>
      <c r="J16" s="317"/>
      <c r="K16" s="317"/>
    </row>
    <row r="17" spans="1:11" s="529" customFormat="1" ht="75.75" customHeight="1">
      <c r="A17" s="513"/>
      <c r="B17" s="1119" t="s">
        <v>39</v>
      </c>
      <c r="C17" s="1119"/>
      <c r="D17" s="1119"/>
      <c r="E17" s="1119"/>
      <c r="F17" s="1119"/>
      <c r="G17" s="1119"/>
      <c r="H17" s="1119"/>
      <c r="I17" s="1119"/>
      <c r="J17" s="1119"/>
      <c r="K17" s="1119"/>
    </row>
    <row r="18" spans="1:11" s="529" customFormat="1" ht="24.75" customHeight="1">
      <c r="A18" s="511" t="s">
        <v>68</v>
      </c>
      <c r="B18" s="431" t="s">
        <v>17</v>
      </c>
      <c r="C18" s="517"/>
      <c r="D18" s="517"/>
      <c r="E18" s="517"/>
      <c r="F18" s="517"/>
      <c r="G18" s="517"/>
      <c r="H18" s="517"/>
      <c r="I18" s="317"/>
      <c r="J18" s="323"/>
      <c r="K18" s="323"/>
    </row>
    <row r="19" spans="1:11" s="529" customFormat="1" ht="24.75" customHeight="1" hidden="1">
      <c r="A19" s="511" t="s">
        <v>73</v>
      </c>
      <c r="B19" s="431" t="s">
        <v>1634</v>
      </c>
      <c r="C19" s="517"/>
      <c r="D19" s="517"/>
      <c r="E19" s="517"/>
      <c r="F19" s="517"/>
      <c r="G19" s="517"/>
      <c r="H19" s="517"/>
      <c r="I19" s="317"/>
      <c r="J19" s="323"/>
      <c r="K19" s="323"/>
    </row>
    <row r="20" spans="1:11" s="529" customFormat="1" ht="19.5" customHeight="1" hidden="1">
      <c r="A20" s="511"/>
      <c r="B20" s="515" t="s">
        <v>1001</v>
      </c>
      <c r="C20" s="515"/>
      <c r="D20" s="515"/>
      <c r="E20" s="515"/>
      <c r="F20" s="515"/>
      <c r="G20" s="515"/>
      <c r="H20" s="515"/>
      <c r="I20" s="309"/>
      <c r="J20" s="309"/>
      <c r="K20" s="309"/>
    </row>
    <row r="21" spans="1:11" s="529" customFormat="1" ht="33.75" customHeight="1" hidden="1">
      <c r="A21" s="511"/>
      <c r="B21" s="958" t="s">
        <v>1635</v>
      </c>
      <c r="C21" s="958"/>
      <c r="D21" s="959"/>
      <c r="E21" s="960" t="s">
        <v>1636</v>
      </c>
      <c r="F21" s="959"/>
      <c r="G21" s="958" t="s">
        <v>380</v>
      </c>
      <c r="H21" s="959"/>
      <c r="I21" s="958" t="s">
        <v>1637</v>
      </c>
      <c r="J21" s="959"/>
      <c r="K21" s="958" t="s">
        <v>1638</v>
      </c>
    </row>
    <row r="22" spans="1:11" s="529" customFormat="1" ht="19.5" customHeight="1" hidden="1">
      <c r="A22" s="511"/>
      <c r="B22" s="1120"/>
      <c r="C22" s="1120"/>
      <c r="D22" s="824"/>
      <c r="E22" s="824"/>
      <c r="F22" s="824"/>
      <c r="G22" s="824"/>
      <c r="H22" s="824"/>
      <c r="I22" s="825"/>
      <c r="J22" s="824"/>
      <c r="K22" s="824"/>
    </row>
    <row r="23" spans="1:11" s="529" customFormat="1" ht="19.5" customHeight="1" hidden="1">
      <c r="A23" s="511"/>
      <c r="B23" s="515" t="s">
        <v>1002</v>
      </c>
      <c r="C23" s="515"/>
      <c r="D23" s="515"/>
      <c r="E23" s="515"/>
      <c r="F23" s="515"/>
      <c r="G23" s="515"/>
      <c r="H23" s="515"/>
      <c r="I23" s="309"/>
      <c r="J23" s="309"/>
      <c r="K23" s="309"/>
    </row>
    <row r="24" spans="1:11" s="529" customFormat="1" ht="41.25" customHeight="1" hidden="1">
      <c r="A24" s="511"/>
      <c r="B24" s="958" t="s">
        <v>1635</v>
      </c>
      <c r="C24" s="958"/>
      <c r="D24" s="959"/>
      <c r="E24" s="960" t="s">
        <v>1636</v>
      </c>
      <c r="F24" s="959"/>
      <c r="G24" s="958" t="s">
        <v>380</v>
      </c>
      <c r="H24" s="959"/>
      <c r="I24" s="958" t="s">
        <v>1637</v>
      </c>
      <c r="J24" s="959"/>
      <c r="K24" s="958" t="s">
        <v>1638</v>
      </c>
    </row>
    <row r="25" spans="1:11" s="529" customFormat="1" ht="19.5" customHeight="1" hidden="1">
      <c r="A25" s="511"/>
      <c r="B25" s="1118"/>
      <c r="C25" s="1118"/>
      <c r="D25" s="824"/>
      <c r="E25" s="824"/>
      <c r="F25" s="824"/>
      <c r="G25" s="824"/>
      <c r="H25" s="824"/>
      <c r="I25" s="825"/>
      <c r="J25" s="824"/>
      <c r="K25" s="824"/>
    </row>
    <row r="26" spans="1:11" s="529" customFormat="1" ht="19.5" customHeight="1" hidden="1">
      <c r="A26" s="511"/>
      <c r="B26" s="431"/>
      <c r="C26" s="517"/>
      <c r="D26" s="517"/>
      <c r="E26" s="517"/>
      <c r="F26" s="517"/>
      <c r="G26" s="517"/>
      <c r="H26" s="517"/>
      <c r="I26" s="317"/>
      <c r="J26" s="323"/>
      <c r="K26" s="323"/>
    </row>
    <row r="27" spans="1:11" s="529" customFormat="1" ht="30" customHeight="1">
      <c r="A27" s="511" t="s">
        <v>1230</v>
      </c>
      <c r="B27" s="431" t="s">
        <v>1639</v>
      </c>
      <c r="C27" s="431"/>
      <c r="D27" s="431"/>
      <c r="E27" s="431"/>
      <c r="F27" s="431"/>
      <c r="G27" s="431"/>
      <c r="H27" s="431"/>
      <c r="I27" s="317"/>
      <c r="J27" s="317"/>
      <c r="K27" s="317"/>
    </row>
    <row r="28" spans="1:11" s="529" customFormat="1" ht="24.75" customHeight="1">
      <c r="A28" s="511" t="s">
        <v>62</v>
      </c>
      <c r="B28" s="431" t="s">
        <v>1640</v>
      </c>
      <c r="C28" s="431"/>
      <c r="D28" s="431"/>
      <c r="E28" s="431"/>
      <c r="F28" s="431"/>
      <c r="G28" s="431"/>
      <c r="H28" s="431"/>
      <c r="I28" s="317"/>
      <c r="J28" s="317"/>
      <c r="K28" s="317"/>
    </row>
    <row r="29" spans="1:11" s="529" customFormat="1" ht="19.5" customHeight="1">
      <c r="A29" s="513"/>
      <c r="B29" s="515" t="s">
        <v>1641</v>
      </c>
      <c r="C29" s="515"/>
      <c r="D29" s="515"/>
      <c r="E29" s="515"/>
      <c r="F29" s="515"/>
      <c r="G29" s="515"/>
      <c r="H29" s="515"/>
      <c r="I29" s="309"/>
      <c r="J29" s="309"/>
      <c r="K29" s="309"/>
    </row>
    <row r="30" spans="1:11" s="529" customFormat="1" ht="24.75" customHeight="1">
      <c r="A30" s="511" t="s">
        <v>64</v>
      </c>
      <c r="B30" s="431" t="s">
        <v>1642</v>
      </c>
      <c r="C30" s="431"/>
      <c r="D30" s="431"/>
      <c r="E30" s="431"/>
      <c r="F30" s="431"/>
      <c r="G30" s="431"/>
      <c r="H30" s="431"/>
      <c r="I30" s="317"/>
      <c r="J30" s="317"/>
      <c r="K30" s="317"/>
    </row>
    <row r="31" spans="1:11" s="529" customFormat="1" ht="19.5" customHeight="1">
      <c r="A31" s="513"/>
      <c r="B31" s="515" t="s">
        <v>1643</v>
      </c>
      <c r="C31" s="515"/>
      <c r="D31" s="515"/>
      <c r="E31" s="515"/>
      <c r="F31" s="515"/>
      <c r="G31" s="515"/>
      <c r="H31" s="515"/>
      <c r="I31" s="309"/>
      <c r="J31" s="309"/>
      <c r="K31" s="309"/>
    </row>
    <row r="32" spans="1:11" s="529" customFormat="1" ht="30" customHeight="1">
      <c r="A32" s="511" t="s">
        <v>1234</v>
      </c>
      <c r="B32" s="431" t="s">
        <v>1644</v>
      </c>
      <c r="C32" s="431"/>
      <c r="D32" s="431"/>
      <c r="E32" s="431"/>
      <c r="F32" s="431"/>
      <c r="G32" s="431"/>
      <c r="H32" s="431"/>
      <c r="I32" s="317"/>
      <c r="J32" s="317"/>
      <c r="K32" s="317"/>
    </row>
    <row r="33" spans="1:11" s="529" customFormat="1" ht="24.75" customHeight="1">
      <c r="A33" s="511" t="s">
        <v>62</v>
      </c>
      <c r="B33" s="431" t="s">
        <v>1645</v>
      </c>
      <c r="C33" s="431"/>
      <c r="D33" s="431"/>
      <c r="E33" s="431"/>
      <c r="F33" s="431"/>
      <c r="G33" s="431"/>
      <c r="H33" s="431"/>
      <c r="I33" s="317"/>
      <c r="J33" s="317"/>
      <c r="K33" s="317"/>
    </row>
    <row r="34" spans="1:11" s="529" customFormat="1" ht="31.5" customHeight="1">
      <c r="A34" s="513"/>
      <c r="B34" s="1114" t="s">
        <v>1646</v>
      </c>
      <c r="C34" s="1114"/>
      <c r="D34" s="1114"/>
      <c r="E34" s="1114"/>
      <c r="F34" s="1114"/>
      <c r="G34" s="1114"/>
      <c r="H34" s="1114"/>
      <c r="I34" s="1114"/>
      <c r="J34" s="1114"/>
      <c r="K34" s="1114"/>
    </row>
    <row r="35" spans="1:11" s="529" customFormat="1" ht="24.75" customHeight="1">
      <c r="A35" s="511" t="s">
        <v>64</v>
      </c>
      <c r="B35" s="431" t="s">
        <v>1647</v>
      </c>
      <c r="C35" s="431"/>
      <c r="D35" s="431"/>
      <c r="E35" s="431"/>
      <c r="F35" s="431"/>
      <c r="G35" s="431"/>
      <c r="H35" s="431"/>
      <c r="I35" s="317"/>
      <c r="J35" s="317"/>
      <c r="K35" s="317"/>
    </row>
    <row r="36" spans="1:11" s="529" customFormat="1" ht="47.25" customHeight="1">
      <c r="A36" s="513"/>
      <c r="B36" s="1114" t="s">
        <v>1648</v>
      </c>
      <c r="C36" s="1114"/>
      <c r="D36" s="1114"/>
      <c r="E36" s="1114"/>
      <c r="F36" s="1114"/>
      <c r="G36" s="1114"/>
      <c r="H36" s="1114"/>
      <c r="I36" s="1114"/>
      <c r="J36" s="1114"/>
      <c r="K36" s="1114"/>
    </row>
    <row r="37" spans="1:11" s="529" customFormat="1" ht="31.5" customHeight="1">
      <c r="A37" s="513"/>
      <c r="B37" s="1114" t="s">
        <v>1650</v>
      </c>
      <c r="C37" s="1114"/>
      <c r="D37" s="1114"/>
      <c r="E37" s="1114"/>
      <c r="F37" s="1114"/>
      <c r="G37" s="1114"/>
      <c r="H37" s="1114"/>
      <c r="I37" s="1114"/>
      <c r="J37" s="1114"/>
      <c r="K37" s="1114"/>
    </row>
    <row r="38" spans="1:11" s="529" customFormat="1" ht="24.75" customHeight="1">
      <c r="A38" s="511" t="s">
        <v>66</v>
      </c>
      <c r="B38" s="431" t="s">
        <v>580</v>
      </c>
      <c r="C38" s="431"/>
      <c r="D38" s="431"/>
      <c r="E38" s="431"/>
      <c r="F38" s="431"/>
      <c r="G38" s="431"/>
      <c r="H38" s="431"/>
      <c r="I38" s="317"/>
      <c r="J38" s="317"/>
      <c r="K38" s="317"/>
    </row>
    <row r="39" spans="1:11" s="529" customFormat="1" ht="35.25" customHeight="1">
      <c r="A39" s="511"/>
      <c r="B39" s="431"/>
      <c r="C39" s="431"/>
      <c r="D39" s="431"/>
      <c r="E39" s="431"/>
      <c r="F39" s="431"/>
      <c r="G39" s="431"/>
      <c r="H39" s="431"/>
      <c r="I39" s="317"/>
      <c r="J39" s="317"/>
      <c r="K39" s="317"/>
    </row>
    <row r="40" spans="1:11" s="529" customFormat="1" ht="30" customHeight="1">
      <c r="A40" s="511" t="s">
        <v>1250</v>
      </c>
      <c r="B40" s="431" t="s">
        <v>1654</v>
      </c>
      <c r="C40" s="431"/>
      <c r="D40" s="431"/>
      <c r="E40" s="431"/>
      <c r="F40" s="431"/>
      <c r="G40" s="431"/>
      <c r="H40" s="431"/>
      <c r="I40" s="317"/>
      <c r="J40" s="317"/>
      <c r="K40" s="317"/>
    </row>
    <row r="41" spans="1:11" s="529" customFormat="1" ht="19.5" customHeight="1" hidden="1">
      <c r="A41" s="511"/>
      <c r="B41" s="826" t="s">
        <v>492</v>
      </c>
      <c r="C41" s="826"/>
      <c r="D41" s="431"/>
      <c r="E41" s="431"/>
      <c r="F41" s="431"/>
      <c r="G41" s="431"/>
      <c r="H41" s="431"/>
      <c r="I41" s="317"/>
      <c r="J41" s="317"/>
      <c r="K41" s="317"/>
    </row>
    <row r="42" spans="1:11" s="529" customFormat="1" ht="24.75" customHeight="1">
      <c r="A42" s="511" t="s">
        <v>62</v>
      </c>
      <c r="B42" s="431" t="s">
        <v>494</v>
      </c>
      <c r="C42" s="431"/>
      <c r="D42" s="431"/>
      <c r="E42" s="431"/>
      <c r="F42" s="431"/>
      <c r="G42" s="431"/>
      <c r="H42" s="431"/>
      <c r="I42" s="317"/>
      <c r="J42" s="317"/>
      <c r="K42" s="317"/>
    </row>
    <row r="43" spans="1:11" s="529" customFormat="1" ht="48" customHeight="1">
      <c r="A43" s="511"/>
      <c r="B43" s="1114" t="s">
        <v>499</v>
      </c>
      <c r="C43" s="1114"/>
      <c r="D43" s="1114"/>
      <c r="E43" s="1114"/>
      <c r="F43" s="1114"/>
      <c r="G43" s="1114"/>
      <c r="H43" s="1114"/>
      <c r="I43" s="1114"/>
      <c r="J43" s="1114"/>
      <c r="K43" s="1114"/>
    </row>
    <row r="44" spans="1:11" s="529" customFormat="1" ht="62.25" customHeight="1" hidden="1">
      <c r="A44" s="511"/>
      <c r="B44" s="1114" t="s">
        <v>490</v>
      </c>
      <c r="C44" s="1114"/>
      <c r="D44" s="1114"/>
      <c r="E44" s="1114"/>
      <c r="F44" s="1114"/>
      <c r="G44" s="1114"/>
      <c r="H44" s="1114"/>
      <c r="I44" s="1114"/>
      <c r="J44" s="1114"/>
      <c r="K44" s="1114"/>
    </row>
    <row r="45" spans="1:11" s="529" customFormat="1" ht="62.25" customHeight="1" hidden="1">
      <c r="A45" s="513"/>
      <c r="B45" s="1114" t="s">
        <v>491</v>
      </c>
      <c r="C45" s="1114"/>
      <c r="D45" s="1114"/>
      <c r="E45" s="1114"/>
      <c r="F45" s="1114"/>
      <c r="G45" s="1114"/>
      <c r="H45" s="1114"/>
      <c r="I45" s="1114"/>
      <c r="J45" s="1114"/>
      <c r="K45" s="1114"/>
    </row>
    <row r="46" spans="1:11" s="529" customFormat="1" ht="62.25" customHeight="1" hidden="1">
      <c r="A46" s="513"/>
      <c r="B46" s="1114" t="s">
        <v>1747</v>
      </c>
      <c r="C46" s="1114"/>
      <c r="D46" s="1114"/>
      <c r="E46" s="1114"/>
      <c r="F46" s="1114"/>
      <c r="G46" s="1114"/>
      <c r="H46" s="1114"/>
      <c r="I46" s="1114"/>
      <c r="J46" s="1114"/>
      <c r="K46" s="1114"/>
    </row>
    <row r="47" spans="1:11" s="529" customFormat="1" ht="62.25" customHeight="1">
      <c r="A47" s="513"/>
      <c r="B47" s="1114" t="s">
        <v>1710</v>
      </c>
      <c r="C47" s="1114"/>
      <c r="D47" s="1114"/>
      <c r="E47" s="1114"/>
      <c r="F47" s="1114"/>
      <c r="G47" s="1114"/>
      <c r="H47" s="1114"/>
      <c r="I47" s="1114"/>
      <c r="J47" s="1114"/>
      <c r="K47" s="1114"/>
    </row>
    <row r="48" spans="1:11" s="529" customFormat="1" ht="18" customHeight="1">
      <c r="A48" s="513"/>
      <c r="B48" s="1114" t="s">
        <v>1548</v>
      </c>
      <c r="C48" s="1114"/>
      <c r="D48" s="1114"/>
      <c r="E48" s="1114"/>
      <c r="F48" s="1114"/>
      <c r="G48" s="1114"/>
      <c r="H48" s="1114"/>
      <c r="I48" s="1114"/>
      <c r="J48" s="1114"/>
      <c r="K48" s="1114"/>
    </row>
    <row r="49" spans="1:11" s="529" customFormat="1" ht="18.75" customHeight="1" hidden="1">
      <c r="A49" s="513"/>
      <c r="B49" s="518"/>
      <c r="C49" s="826" t="s">
        <v>1744</v>
      </c>
      <c r="D49" s="518"/>
      <c r="E49" s="518"/>
      <c r="F49" s="518"/>
      <c r="G49" s="518"/>
      <c r="H49" s="518"/>
      <c r="I49" s="518"/>
      <c r="J49" s="518"/>
      <c r="K49" s="518"/>
    </row>
    <row r="50" spans="1:11" s="529" customFormat="1" ht="22.5" customHeight="1" hidden="1">
      <c r="A50" s="511" t="s">
        <v>62</v>
      </c>
      <c r="B50" s="431" t="s">
        <v>495</v>
      </c>
      <c r="C50" s="431"/>
      <c r="D50" s="431"/>
      <c r="E50" s="431"/>
      <c r="F50" s="431"/>
      <c r="G50" s="431"/>
      <c r="H50" s="431"/>
      <c r="I50" s="317"/>
      <c r="J50" s="317"/>
      <c r="K50" s="317"/>
    </row>
    <row r="51" spans="1:11" s="529" customFormat="1" ht="59.25" customHeight="1" hidden="1">
      <c r="A51" s="511"/>
      <c r="B51" s="1114" t="s">
        <v>490</v>
      </c>
      <c r="C51" s="1114"/>
      <c r="D51" s="1114"/>
      <c r="E51" s="1114"/>
      <c r="F51" s="1114"/>
      <c r="G51" s="1114"/>
      <c r="H51" s="1114"/>
      <c r="I51" s="1114"/>
      <c r="J51" s="1114"/>
      <c r="K51" s="1114"/>
    </row>
    <row r="52" spans="1:11" s="529" customFormat="1" ht="64.5" customHeight="1" hidden="1">
      <c r="A52" s="513"/>
      <c r="B52" s="1114" t="s">
        <v>491</v>
      </c>
      <c r="C52" s="1114"/>
      <c r="D52" s="1114"/>
      <c r="E52" s="1114"/>
      <c r="F52" s="1114"/>
      <c r="G52" s="1114"/>
      <c r="H52" s="1114"/>
      <c r="I52" s="1114"/>
      <c r="J52" s="1114"/>
      <c r="K52" s="1114"/>
    </row>
    <row r="53" spans="1:11" s="529" customFormat="1" ht="70.5" customHeight="1" hidden="1">
      <c r="A53" s="513"/>
      <c r="B53" s="1114" t="s">
        <v>1745</v>
      </c>
      <c r="C53" s="1114"/>
      <c r="D53" s="1114"/>
      <c r="E53" s="1114"/>
      <c r="F53" s="1114"/>
      <c r="G53" s="1114"/>
      <c r="H53" s="1114"/>
      <c r="I53" s="1114"/>
      <c r="J53" s="1114"/>
      <c r="K53" s="1114"/>
    </row>
    <row r="54" spans="1:11" s="529" customFormat="1" ht="24.75" customHeight="1">
      <c r="A54" s="511" t="s">
        <v>64</v>
      </c>
      <c r="B54" s="431" t="s">
        <v>493</v>
      </c>
      <c r="C54" s="431"/>
      <c r="D54" s="431"/>
      <c r="E54" s="431"/>
      <c r="F54" s="431"/>
      <c r="G54" s="431"/>
      <c r="H54" s="431"/>
      <c r="I54" s="317"/>
      <c r="J54" s="317"/>
      <c r="K54" s="317"/>
    </row>
    <row r="55" spans="1:11" s="529" customFormat="1" ht="48" customHeight="1">
      <c r="A55" s="513"/>
      <c r="B55" s="1117" t="s">
        <v>753</v>
      </c>
      <c r="C55" s="1117"/>
      <c r="D55" s="1117"/>
      <c r="E55" s="1117"/>
      <c r="F55" s="1117"/>
      <c r="G55" s="1117"/>
      <c r="H55" s="1117"/>
      <c r="I55" s="1117"/>
      <c r="J55" s="1117"/>
      <c r="K55" s="1117"/>
    </row>
    <row r="56" spans="1:11" s="529" customFormat="1" ht="24.75" customHeight="1">
      <c r="A56" s="513"/>
      <c r="B56" s="431" t="s">
        <v>1657</v>
      </c>
      <c r="C56" s="515"/>
      <c r="D56" s="515"/>
      <c r="E56" s="515"/>
      <c r="F56" s="515"/>
      <c r="G56" s="515"/>
      <c r="H56" s="515"/>
      <c r="I56" s="309"/>
      <c r="J56" s="309"/>
      <c r="K56" s="309"/>
    </row>
    <row r="57" spans="1:11" s="529" customFormat="1" ht="48" customHeight="1">
      <c r="A57" s="513"/>
      <c r="B57" s="1114" t="s">
        <v>1658</v>
      </c>
      <c r="C57" s="1114"/>
      <c r="D57" s="1114"/>
      <c r="E57" s="1114"/>
      <c r="F57" s="1114"/>
      <c r="G57" s="1114"/>
      <c r="H57" s="1114"/>
      <c r="I57" s="1114"/>
      <c r="J57" s="1114"/>
      <c r="K57" s="1114"/>
    </row>
    <row r="58" spans="1:11" s="529" customFormat="1" ht="24.75" customHeight="1">
      <c r="A58" s="511" t="s">
        <v>66</v>
      </c>
      <c r="B58" s="431" t="s">
        <v>1660</v>
      </c>
      <c r="C58" s="431"/>
      <c r="D58" s="431"/>
      <c r="E58" s="431"/>
      <c r="F58" s="431"/>
      <c r="G58" s="431"/>
      <c r="H58" s="431"/>
      <c r="I58" s="317"/>
      <c r="J58" s="317"/>
      <c r="K58" s="317"/>
    </row>
    <row r="59" spans="1:11" s="529" customFormat="1" ht="19.5" customHeight="1">
      <c r="A59" s="513"/>
      <c r="B59" s="521" t="s">
        <v>754</v>
      </c>
      <c r="C59" s="518"/>
      <c r="D59" s="518"/>
      <c r="E59" s="518"/>
      <c r="F59" s="518"/>
      <c r="G59" s="518"/>
      <c r="H59" s="518"/>
      <c r="I59" s="518"/>
      <c r="J59" s="518"/>
      <c r="K59" s="518"/>
    </row>
    <row r="60" spans="1:11" s="529" customFormat="1" ht="49.5" customHeight="1">
      <c r="A60" s="513"/>
      <c r="B60" s="1117" t="s">
        <v>755</v>
      </c>
      <c r="C60" s="1117"/>
      <c r="D60" s="1117"/>
      <c r="E60" s="1117"/>
      <c r="F60" s="1117"/>
      <c r="G60" s="1117"/>
      <c r="H60" s="1117"/>
      <c r="I60" s="1117"/>
      <c r="J60" s="1117"/>
      <c r="K60" s="1117"/>
    </row>
    <row r="61" spans="1:11" s="529" customFormat="1" ht="24.75" customHeight="1">
      <c r="A61" s="511" t="s">
        <v>68</v>
      </c>
      <c r="B61" s="431" t="s">
        <v>1663</v>
      </c>
      <c r="C61" s="431"/>
      <c r="D61" s="431"/>
      <c r="E61" s="431"/>
      <c r="F61" s="431"/>
      <c r="G61" s="431"/>
      <c r="H61" s="431"/>
      <c r="I61" s="317"/>
      <c r="J61" s="317"/>
      <c r="K61" s="317"/>
    </row>
    <row r="62" spans="1:11" s="529" customFormat="1" ht="48" customHeight="1">
      <c r="A62" s="513"/>
      <c r="B62" s="1117" t="s">
        <v>756</v>
      </c>
      <c r="C62" s="1117"/>
      <c r="D62" s="1117"/>
      <c r="E62" s="1117"/>
      <c r="F62" s="1117"/>
      <c r="G62" s="1117"/>
      <c r="H62" s="1117"/>
      <c r="I62" s="1117"/>
      <c r="J62" s="1117"/>
      <c r="K62" s="1117"/>
    </row>
    <row r="63" spans="1:11" s="529" customFormat="1" ht="21.75" customHeight="1">
      <c r="A63" s="511"/>
      <c r="B63" s="431" t="s">
        <v>1003</v>
      </c>
      <c r="C63" s="431"/>
      <c r="D63" s="431"/>
      <c r="E63" s="431"/>
      <c r="F63" s="431"/>
      <c r="G63" s="431"/>
      <c r="H63" s="431"/>
      <c r="I63" s="317"/>
      <c r="J63" s="317"/>
      <c r="K63" s="317"/>
    </row>
    <row r="64" spans="1:11" s="529" customFormat="1" ht="21.75" customHeight="1">
      <c r="A64" s="513"/>
      <c r="B64" s="431" t="s">
        <v>1004</v>
      </c>
      <c r="C64" s="515"/>
      <c r="D64" s="515"/>
      <c r="E64" s="515"/>
      <c r="F64" s="515"/>
      <c r="G64" s="515"/>
      <c r="H64" s="515"/>
      <c r="I64" s="309"/>
      <c r="J64" s="309"/>
      <c r="K64" s="309"/>
    </row>
    <row r="65" spans="1:11" s="529" customFormat="1" ht="63.75" customHeight="1">
      <c r="A65" s="513"/>
      <c r="B65" s="1117" t="s">
        <v>937</v>
      </c>
      <c r="C65" s="1117"/>
      <c r="D65" s="1117"/>
      <c r="E65" s="1117"/>
      <c r="F65" s="1117"/>
      <c r="G65" s="1117"/>
      <c r="H65" s="1117"/>
      <c r="I65" s="1117"/>
      <c r="J65" s="1117"/>
      <c r="K65" s="1117"/>
    </row>
    <row r="66" spans="1:11" s="529" customFormat="1" ht="72" customHeight="1">
      <c r="A66" s="513"/>
      <c r="B66" s="520"/>
      <c r="C66" s="520"/>
      <c r="D66" s="520"/>
      <c r="E66" s="520"/>
      <c r="F66" s="520"/>
      <c r="G66" s="520"/>
      <c r="H66" s="520"/>
      <c r="I66" s="520"/>
      <c r="J66" s="520"/>
      <c r="K66" s="520"/>
    </row>
    <row r="67" spans="1:11" s="529" customFormat="1" ht="24.75" customHeight="1">
      <c r="A67" s="511" t="s">
        <v>71</v>
      </c>
      <c r="B67" s="431" t="s">
        <v>597</v>
      </c>
      <c r="C67" s="431"/>
      <c r="D67" s="431"/>
      <c r="E67" s="431"/>
      <c r="F67" s="431"/>
      <c r="G67" s="431"/>
      <c r="H67" s="431"/>
      <c r="I67" s="317"/>
      <c r="J67" s="317"/>
      <c r="K67" s="317"/>
    </row>
    <row r="68" spans="1:11" s="529" customFormat="1" ht="24.75" customHeight="1">
      <c r="A68" s="511" t="s">
        <v>598</v>
      </c>
      <c r="B68" s="1113" t="s">
        <v>599</v>
      </c>
      <c r="C68" s="1113"/>
      <c r="D68" s="1113"/>
      <c r="E68" s="1113"/>
      <c r="F68" s="1113"/>
      <c r="G68" s="1113"/>
      <c r="H68" s="1113"/>
      <c r="I68" s="1113"/>
      <c r="J68" s="1113"/>
      <c r="K68" s="1113"/>
    </row>
    <row r="69" spans="1:11" s="529" customFormat="1" ht="75.75" customHeight="1">
      <c r="A69" s="511"/>
      <c r="B69" s="1107" t="s">
        <v>600</v>
      </c>
      <c r="C69" s="1107"/>
      <c r="D69" s="1107"/>
      <c r="E69" s="1107"/>
      <c r="F69" s="1107"/>
      <c r="G69" s="1107"/>
      <c r="H69" s="1107"/>
      <c r="I69" s="1107"/>
      <c r="J69" s="1107"/>
      <c r="K69" s="1107"/>
    </row>
    <row r="70" spans="1:11" s="529" customFormat="1" ht="34.5" customHeight="1">
      <c r="A70" s="511"/>
      <c r="B70" s="1107" t="s">
        <v>602</v>
      </c>
      <c r="C70" s="1107"/>
      <c r="D70" s="1107"/>
      <c r="E70" s="1107"/>
      <c r="F70" s="1107"/>
      <c r="G70" s="1107"/>
      <c r="H70" s="1107"/>
      <c r="I70" s="1107"/>
      <c r="J70" s="1107"/>
      <c r="K70" s="1107"/>
    </row>
    <row r="71" spans="1:11" s="529" customFormat="1" ht="19.5" customHeight="1">
      <c r="A71" s="511"/>
      <c r="B71" s="1114" t="s">
        <v>603</v>
      </c>
      <c r="C71" s="1114"/>
      <c r="D71" s="1114"/>
      <c r="E71" s="1114"/>
      <c r="F71" s="1114"/>
      <c r="G71" s="1114"/>
      <c r="H71" s="1114"/>
      <c r="I71" s="1114"/>
      <c r="J71" s="1114"/>
      <c r="K71" s="1114"/>
    </row>
    <row r="72" spans="1:11" s="529" customFormat="1" ht="18" customHeight="1">
      <c r="A72" s="511"/>
      <c r="B72" s="1115" t="s">
        <v>605</v>
      </c>
      <c r="C72" s="1115"/>
      <c r="D72" s="1115"/>
      <c r="E72" s="1115"/>
      <c r="F72" s="1115"/>
      <c r="G72" s="1115"/>
      <c r="H72" s="1115"/>
      <c r="I72" s="1115"/>
      <c r="J72" s="1115"/>
      <c r="K72" s="1115"/>
    </row>
    <row r="73" spans="1:11" s="529" customFormat="1" ht="49.5" customHeight="1">
      <c r="A73" s="511"/>
      <c r="B73" s="1114" t="s">
        <v>606</v>
      </c>
      <c r="C73" s="1114"/>
      <c r="D73" s="1114"/>
      <c r="E73" s="1114"/>
      <c r="F73" s="1114"/>
      <c r="G73" s="1114"/>
      <c r="H73" s="1114"/>
      <c r="I73" s="1114"/>
      <c r="J73" s="1114"/>
      <c r="K73" s="1114"/>
    </row>
    <row r="74" spans="1:11" s="529" customFormat="1" ht="33.75" customHeight="1">
      <c r="A74" s="511"/>
      <c r="B74" s="1114" t="s">
        <v>607</v>
      </c>
      <c r="C74" s="1114"/>
      <c r="D74" s="1114"/>
      <c r="E74" s="1114"/>
      <c r="F74" s="1114"/>
      <c r="G74" s="1114"/>
      <c r="H74" s="1114"/>
      <c r="I74" s="1114"/>
      <c r="J74" s="1114"/>
      <c r="K74" s="1114"/>
    </row>
    <row r="75" spans="1:11" s="529" customFormat="1" ht="33.75" customHeight="1">
      <c r="A75" s="511"/>
      <c r="B75" s="1114" t="s">
        <v>1792</v>
      </c>
      <c r="C75" s="1114"/>
      <c r="D75" s="1114"/>
      <c r="E75" s="1114"/>
      <c r="F75" s="1114"/>
      <c r="G75" s="1114"/>
      <c r="H75" s="1114"/>
      <c r="I75" s="1114"/>
      <c r="J75" s="1114"/>
      <c r="K75" s="1114"/>
    </row>
    <row r="76" spans="1:11" s="529" customFormat="1" ht="24.75" customHeight="1" hidden="1">
      <c r="A76" s="511"/>
      <c r="B76" s="1115" t="s">
        <v>636</v>
      </c>
      <c r="C76" s="1115"/>
      <c r="D76" s="1115"/>
      <c r="E76" s="1115"/>
      <c r="F76" s="1115"/>
      <c r="G76" s="1115"/>
      <c r="H76" s="1115"/>
      <c r="I76" s="1115"/>
      <c r="J76" s="1115"/>
      <c r="K76" s="1115"/>
    </row>
    <row r="77" spans="1:11" s="529" customFormat="1" ht="76.5" customHeight="1" hidden="1">
      <c r="A77" s="511"/>
      <c r="B77" s="1114" t="s">
        <v>637</v>
      </c>
      <c r="C77" s="1114"/>
      <c r="D77" s="1114"/>
      <c r="E77" s="1114"/>
      <c r="F77" s="1114"/>
      <c r="G77" s="1114"/>
      <c r="H77" s="1114"/>
      <c r="I77" s="1114"/>
      <c r="J77" s="1114"/>
      <c r="K77" s="1114"/>
    </row>
    <row r="78" spans="1:11" s="529" customFormat="1" ht="24.75" customHeight="1" hidden="1">
      <c r="A78" s="511"/>
      <c r="B78" s="1115" t="s">
        <v>638</v>
      </c>
      <c r="C78" s="1115"/>
      <c r="D78" s="1115"/>
      <c r="E78" s="1115"/>
      <c r="F78" s="1115"/>
      <c r="G78" s="1115"/>
      <c r="H78" s="1115"/>
      <c r="I78" s="1115"/>
      <c r="J78" s="1115"/>
      <c r="K78" s="1115"/>
    </row>
    <row r="79" spans="1:11" s="529" customFormat="1" ht="50.25" customHeight="1" hidden="1">
      <c r="A79" s="511"/>
      <c r="B79" s="1114" t="s">
        <v>639</v>
      </c>
      <c r="C79" s="1114"/>
      <c r="D79" s="1114"/>
      <c r="E79" s="1114"/>
      <c r="F79" s="1114"/>
      <c r="G79" s="1114"/>
      <c r="H79" s="1114"/>
      <c r="I79" s="1114"/>
      <c r="J79" s="1114"/>
      <c r="K79" s="1114"/>
    </row>
    <row r="80" spans="1:11" s="529" customFormat="1" ht="44.25" customHeight="1" hidden="1">
      <c r="A80" s="511"/>
      <c r="B80" s="1114" t="s">
        <v>640</v>
      </c>
      <c r="C80" s="1114"/>
      <c r="D80" s="1114"/>
      <c r="E80" s="1114"/>
      <c r="F80" s="1114"/>
      <c r="G80" s="1114"/>
      <c r="H80" s="1114"/>
      <c r="I80" s="1114"/>
      <c r="J80" s="1114"/>
      <c r="K80" s="1114"/>
    </row>
    <row r="81" spans="1:11" s="529" customFormat="1" ht="24.75" customHeight="1" hidden="1">
      <c r="A81" s="511"/>
      <c r="B81" s="1115" t="s">
        <v>641</v>
      </c>
      <c r="C81" s="1115"/>
      <c r="D81" s="1115"/>
      <c r="E81" s="1115"/>
      <c r="F81" s="1115"/>
      <c r="G81" s="1115"/>
      <c r="H81" s="1115"/>
      <c r="I81" s="1115"/>
      <c r="J81" s="1115"/>
      <c r="K81" s="1115"/>
    </row>
    <row r="82" spans="1:11" s="529" customFormat="1" ht="50.25" customHeight="1" hidden="1">
      <c r="A82" s="511"/>
      <c r="B82" s="1114" t="s">
        <v>642</v>
      </c>
      <c r="C82" s="1114"/>
      <c r="D82" s="1114"/>
      <c r="E82" s="1114"/>
      <c r="F82" s="1114"/>
      <c r="G82" s="1114"/>
      <c r="H82" s="1114"/>
      <c r="I82" s="1114"/>
      <c r="J82" s="1114"/>
      <c r="K82" s="1114"/>
    </row>
    <row r="83" spans="1:11" s="529" customFormat="1" ht="24.75" customHeight="1">
      <c r="A83" s="511" t="s">
        <v>643</v>
      </c>
      <c r="B83" s="1113" t="s">
        <v>644</v>
      </c>
      <c r="C83" s="1113"/>
      <c r="D83" s="1113"/>
      <c r="E83" s="1113"/>
      <c r="F83" s="1113"/>
      <c r="G83" s="1113"/>
      <c r="H83" s="1113"/>
      <c r="I83" s="1113"/>
      <c r="J83" s="1113"/>
      <c r="K83" s="1113"/>
    </row>
    <row r="84" spans="1:11" s="529" customFormat="1" ht="48" customHeight="1">
      <c r="A84" s="513"/>
      <c r="B84" s="1113" t="s">
        <v>760</v>
      </c>
      <c r="C84" s="1113"/>
      <c r="D84" s="1113"/>
      <c r="E84" s="1113"/>
      <c r="F84" s="1113"/>
      <c r="G84" s="1113"/>
      <c r="H84" s="1113"/>
      <c r="I84" s="1113"/>
      <c r="J84" s="1113"/>
      <c r="K84" s="1113"/>
    </row>
    <row r="85" spans="1:11" s="529" customFormat="1" ht="18" customHeight="1">
      <c r="A85" s="513"/>
      <c r="B85" s="1114" t="s">
        <v>603</v>
      </c>
      <c r="C85" s="1114"/>
      <c r="D85" s="1114"/>
      <c r="E85" s="1114"/>
      <c r="F85" s="1114"/>
      <c r="G85" s="1114"/>
      <c r="H85" s="1114"/>
      <c r="I85" s="1114"/>
      <c r="J85" s="1114"/>
      <c r="K85" s="1114"/>
    </row>
    <row r="86" spans="1:11" s="529" customFormat="1" ht="18" customHeight="1">
      <c r="A86" s="513"/>
      <c r="B86" s="1115" t="s">
        <v>645</v>
      </c>
      <c r="C86" s="1115"/>
      <c r="D86" s="1115"/>
      <c r="E86" s="1115"/>
      <c r="F86" s="1115"/>
      <c r="G86" s="1115"/>
      <c r="H86" s="1115"/>
      <c r="I86" s="1115"/>
      <c r="J86" s="1115"/>
      <c r="K86" s="1115"/>
    </row>
    <row r="87" spans="1:11" s="529" customFormat="1" ht="62.25" customHeight="1">
      <c r="A87" s="513"/>
      <c r="B87" s="1114" t="s">
        <v>1732</v>
      </c>
      <c r="C87" s="1114"/>
      <c r="D87" s="1114"/>
      <c r="E87" s="1114"/>
      <c r="F87" s="1114"/>
      <c r="G87" s="1114"/>
      <c r="H87" s="1114"/>
      <c r="I87" s="1114"/>
      <c r="J87" s="1114"/>
      <c r="K87" s="1114"/>
    </row>
    <row r="88" spans="1:11" s="529" customFormat="1" ht="47.25" customHeight="1">
      <c r="A88" s="513"/>
      <c r="B88" s="1114" t="s">
        <v>1733</v>
      </c>
      <c r="C88" s="1114"/>
      <c r="D88" s="1114"/>
      <c r="E88" s="1114"/>
      <c r="F88" s="1114"/>
      <c r="G88" s="1114"/>
      <c r="H88" s="1114"/>
      <c r="I88" s="1114"/>
      <c r="J88" s="1114"/>
      <c r="K88" s="1114"/>
    </row>
    <row r="89" spans="1:11" s="529" customFormat="1" ht="18" customHeight="1" hidden="1">
      <c r="A89" s="513"/>
      <c r="B89" s="1115" t="s">
        <v>1734</v>
      </c>
      <c r="C89" s="1115"/>
      <c r="D89" s="1115"/>
      <c r="E89" s="1115"/>
      <c r="F89" s="1115"/>
      <c r="G89" s="1115"/>
      <c r="H89" s="1115"/>
      <c r="I89" s="1115"/>
      <c r="J89" s="1115"/>
      <c r="K89" s="1115"/>
    </row>
    <row r="90" spans="1:11" s="529" customFormat="1" ht="31.5" customHeight="1" hidden="1">
      <c r="A90" s="513"/>
      <c r="B90" s="1114" t="s">
        <v>1735</v>
      </c>
      <c r="C90" s="1114"/>
      <c r="D90" s="1114"/>
      <c r="E90" s="1114"/>
      <c r="F90" s="1114"/>
      <c r="G90" s="1114"/>
      <c r="H90" s="1114"/>
      <c r="I90" s="1114"/>
      <c r="J90" s="1114"/>
      <c r="K90" s="1114"/>
    </row>
    <row r="91" spans="1:11" s="529" customFormat="1" ht="19.5" customHeight="1">
      <c r="A91" s="513"/>
      <c r="B91" s="1115" t="s">
        <v>1736</v>
      </c>
      <c r="C91" s="1115"/>
      <c r="D91" s="1115"/>
      <c r="E91" s="1115"/>
      <c r="F91" s="1115"/>
      <c r="G91" s="1115"/>
      <c r="H91" s="1115"/>
      <c r="I91" s="1115"/>
      <c r="J91" s="1115"/>
      <c r="K91" s="1115"/>
    </row>
    <row r="92" spans="1:11" s="529" customFormat="1" ht="31.5" customHeight="1">
      <c r="A92" s="513"/>
      <c r="B92" s="1114" t="s">
        <v>1676</v>
      </c>
      <c r="C92" s="1114"/>
      <c r="D92" s="1114"/>
      <c r="E92" s="1114"/>
      <c r="F92" s="1114"/>
      <c r="G92" s="1114"/>
      <c r="H92" s="1114"/>
      <c r="I92" s="1114"/>
      <c r="J92" s="1114"/>
      <c r="K92" s="1114"/>
    </row>
    <row r="93" spans="1:11" s="529" customFormat="1" ht="19.5" customHeight="1">
      <c r="A93" s="513"/>
      <c r="B93" s="1115" t="s">
        <v>1738</v>
      </c>
      <c r="C93" s="1115"/>
      <c r="D93" s="1115"/>
      <c r="E93" s="1115"/>
      <c r="F93" s="1115"/>
      <c r="G93" s="1115"/>
      <c r="H93" s="1115"/>
      <c r="I93" s="1115"/>
      <c r="J93" s="1115"/>
      <c r="K93" s="1115"/>
    </row>
    <row r="94" spans="1:11" s="529" customFormat="1" ht="19.5" customHeight="1">
      <c r="A94" s="513"/>
      <c r="B94" s="1114" t="s">
        <v>1739</v>
      </c>
      <c r="C94" s="1114"/>
      <c r="D94" s="1114"/>
      <c r="E94" s="1114"/>
      <c r="F94" s="1114"/>
      <c r="G94" s="1114"/>
      <c r="H94" s="1114"/>
      <c r="I94" s="1114"/>
      <c r="J94" s="1114"/>
      <c r="K94" s="1114"/>
    </row>
    <row r="95" spans="1:11" s="529" customFormat="1" ht="19.5" customHeight="1">
      <c r="A95" s="513"/>
      <c r="B95" s="1115" t="s">
        <v>1740</v>
      </c>
      <c r="C95" s="1115"/>
      <c r="D95" s="1115"/>
      <c r="E95" s="1115"/>
      <c r="F95" s="1115"/>
      <c r="G95" s="1115"/>
      <c r="H95" s="1115"/>
      <c r="I95" s="1115"/>
      <c r="J95" s="1115"/>
      <c r="K95" s="1115"/>
    </row>
    <row r="96" spans="1:11" s="529" customFormat="1" ht="31.5" customHeight="1">
      <c r="A96" s="513"/>
      <c r="B96" s="1114" t="s">
        <v>536</v>
      </c>
      <c r="C96" s="1114"/>
      <c r="D96" s="1114"/>
      <c r="E96" s="1114"/>
      <c r="F96" s="1114"/>
      <c r="G96" s="1114"/>
      <c r="H96" s="1114"/>
      <c r="I96" s="1114"/>
      <c r="J96" s="1114"/>
      <c r="K96" s="1114"/>
    </row>
    <row r="97" spans="1:11" s="676" customFormat="1" ht="15" hidden="1">
      <c r="A97" s="516"/>
      <c r="B97" s="1115" t="s">
        <v>1742</v>
      </c>
      <c r="C97" s="1115"/>
      <c r="D97" s="1115"/>
      <c r="E97" s="1115"/>
      <c r="F97" s="1115"/>
      <c r="G97" s="1115"/>
      <c r="H97" s="1115"/>
      <c r="I97" s="1115"/>
      <c r="J97" s="1115"/>
      <c r="K97" s="1115"/>
    </row>
    <row r="98" spans="1:11" s="529" customFormat="1" ht="15" hidden="1">
      <c r="A98" s="513"/>
      <c r="B98" s="1114" t="s">
        <v>447</v>
      </c>
      <c r="C98" s="1114"/>
      <c r="D98" s="1114"/>
      <c r="E98" s="1114"/>
      <c r="F98" s="1114"/>
      <c r="G98" s="1114"/>
      <c r="H98" s="1114"/>
      <c r="I98" s="1114"/>
      <c r="J98" s="1114"/>
      <c r="K98" s="1114"/>
    </row>
    <row r="99" spans="1:11" s="529" customFormat="1" ht="15" hidden="1">
      <c r="A99" s="513"/>
      <c r="B99" s="1114" t="s">
        <v>448</v>
      </c>
      <c r="C99" s="1114"/>
      <c r="D99" s="1114"/>
      <c r="E99" s="1114"/>
      <c r="F99" s="1114"/>
      <c r="G99" s="1114"/>
      <c r="H99" s="1114"/>
      <c r="I99" s="1114"/>
      <c r="J99" s="1114"/>
      <c r="K99" s="1114"/>
    </row>
    <row r="100" spans="1:11" s="529" customFormat="1" ht="15" hidden="1">
      <c r="A100" s="513"/>
      <c r="B100" s="1115" t="s">
        <v>449</v>
      </c>
      <c r="C100" s="1115"/>
      <c r="D100" s="1115"/>
      <c r="E100" s="1115"/>
      <c r="F100" s="1115"/>
      <c r="G100" s="1115"/>
      <c r="H100" s="1115"/>
      <c r="I100" s="1115"/>
      <c r="J100" s="1115"/>
      <c r="K100" s="1115"/>
    </row>
    <row r="101" spans="1:11" s="529" customFormat="1" ht="15" hidden="1">
      <c r="A101" s="513"/>
      <c r="B101" s="1114" t="s">
        <v>450</v>
      </c>
      <c r="C101" s="1114"/>
      <c r="D101" s="1114"/>
      <c r="E101" s="1114"/>
      <c r="F101" s="1114"/>
      <c r="G101" s="1114"/>
      <c r="H101" s="1114"/>
      <c r="I101" s="1114"/>
      <c r="J101" s="1114"/>
      <c r="K101" s="1114"/>
    </row>
    <row r="102" spans="1:11" s="529" customFormat="1" ht="15" hidden="1">
      <c r="A102" s="511" t="s">
        <v>451</v>
      </c>
      <c r="B102" s="1113" t="s">
        <v>452</v>
      </c>
      <c r="C102" s="1113"/>
      <c r="D102" s="1113"/>
      <c r="E102" s="1113"/>
      <c r="F102" s="1113"/>
      <c r="G102" s="1113"/>
      <c r="H102" s="1113"/>
      <c r="I102" s="1113"/>
      <c r="J102" s="1113"/>
      <c r="K102" s="1113"/>
    </row>
    <row r="103" spans="1:11" s="529" customFormat="1" ht="15" hidden="1">
      <c r="A103" s="513"/>
      <c r="B103" s="1113" t="s">
        <v>1005</v>
      </c>
      <c r="C103" s="1113"/>
      <c r="D103" s="1113"/>
      <c r="E103" s="1113"/>
      <c r="F103" s="1113"/>
      <c r="G103" s="1113"/>
      <c r="H103" s="1113"/>
      <c r="I103" s="1113"/>
      <c r="J103" s="1113"/>
      <c r="K103" s="1113"/>
    </row>
    <row r="104" spans="1:11" s="529" customFormat="1" ht="15" hidden="1">
      <c r="A104" s="513"/>
      <c r="B104" s="522"/>
      <c r="C104" s="522"/>
      <c r="D104" s="522"/>
      <c r="E104" s="522"/>
      <c r="F104" s="522"/>
      <c r="G104" s="522"/>
      <c r="H104" s="522"/>
      <c r="I104" s="522"/>
      <c r="J104" s="522"/>
      <c r="K104" s="522"/>
    </row>
    <row r="105" spans="1:11" s="529" customFormat="1" ht="24.75" customHeight="1">
      <c r="A105" s="511" t="s">
        <v>451</v>
      </c>
      <c r="B105" s="1113" t="s">
        <v>454</v>
      </c>
      <c r="C105" s="1113"/>
      <c r="D105" s="1113"/>
      <c r="E105" s="1113"/>
      <c r="F105" s="1113"/>
      <c r="G105" s="1113"/>
      <c r="H105" s="1113"/>
      <c r="I105" s="1113"/>
      <c r="J105" s="1113"/>
      <c r="K105" s="1113"/>
    </row>
    <row r="106" spans="1:11" s="529" customFormat="1" ht="31.5" customHeight="1">
      <c r="A106" s="513"/>
      <c r="B106" s="1107" t="s">
        <v>1793</v>
      </c>
      <c r="C106" s="1107"/>
      <c r="D106" s="1107"/>
      <c r="E106" s="1107"/>
      <c r="F106" s="1107"/>
      <c r="G106" s="1107"/>
      <c r="H106" s="1107"/>
      <c r="I106" s="1107"/>
      <c r="J106" s="1107"/>
      <c r="K106" s="1107"/>
    </row>
    <row r="107" spans="1:11" s="431" customFormat="1" ht="18.75" customHeight="1">
      <c r="A107" s="533"/>
      <c r="B107" s="534" t="s">
        <v>456</v>
      </c>
      <c r="C107" s="534"/>
      <c r="D107" s="534"/>
      <c r="E107" s="534"/>
      <c r="F107" s="534"/>
      <c r="G107" s="534"/>
      <c r="H107" s="534"/>
      <c r="I107" s="535"/>
      <c r="J107" s="535"/>
      <c r="K107" s="535"/>
    </row>
    <row r="108" spans="1:11" s="529" customFormat="1" ht="18" customHeight="1">
      <c r="A108" s="516"/>
      <c r="B108" s="517" t="s">
        <v>458</v>
      </c>
      <c r="C108" s="517"/>
      <c r="D108" s="517"/>
      <c r="E108" s="517"/>
      <c r="F108" s="517"/>
      <c r="G108" s="517"/>
      <c r="H108" s="517"/>
      <c r="I108" s="582" t="s">
        <v>519</v>
      </c>
      <c r="J108" s="323"/>
      <c r="K108" s="323"/>
    </row>
    <row r="109" spans="1:11" s="529" customFormat="1" ht="18" customHeight="1">
      <c r="A109" s="516"/>
      <c r="B109" s="517" t="s">
        <v>460</v>
      </c>
      <c r="C109" s="517"/>
      <c r="D109" s="517"/>
      <c r="E109" s="517"/>
      <c r="F109" s="517"/>
      <c r="G109" s="517"/>
      <c r="H109" s="517"/>
      <c r="I109" s="582" t="s">
        <v>520</v>
      </c>
      <c r="J109" s="323"/>
      <c r="K109" s="323"/>
    </row>
    <row r="110" spans="1:11" s="529" customFormat="1" ht="18" customHeight="1">
      <c r="A110" s="516"/>
      <c r="B110" s="517" t="s">
        <v>462</v>
      </c>
      <c r="C110" s="517"/>
      <c r="D110" s="517"/>
      <c r="E110" s="517"/>
      <c r="F110" s="517"/>
      <c r="G110" s="517"/>
      <c r="H110" s="517"/>
      <c r="I110" s="582" t="s">
        <v>1611</v>
      </c>
      <c r="J110" s="323"/>
      <c r="K110" s="323"/>
    </row>
    <row r="111" spans="1:11" s="529" customFormat="1" ht="18" customHeight="1">
      <c r="A111" s="516"/>
      <c r="B111" s="517" t="s">
        <v>464</v>
      </c>
      <c r="C111" s="517"/>
      <c r="D111" s="517"/>
      <c r="E111" s="517"/>
      <c r="F111" s="517"/>
      <c r="G111" s="517"/>
      <c r="H111" s="517"/>
      <c r="I111" s="582" t="s">
        <v>1611</v>
      </c>
      <c r="J111" s="323"/>
      <c r="K111" s="323"/>
    </row>
    <row r="112" spans="1:11" s="529" customFormat="1" ht="18" customHeight="1">
      <c r="A112" s="516"/>
      <c r="B112" s="517" t="s">
        <v>466</v>
      </c>
      <c r="C112" s="517"/>
      <c r="D112" s="517"/>
      <c r="E112" s="517"/>
      <c r="F112" s="517"/>
      <c r="G112" s="517"/>
      <c r="H112" s="517"/>
      <c r="I112" s="582" t="s">
        <v>521</v>
      </c>
      <c r="J112" s="323"/>
      <c r="K112" s="323"/>
    </row>
    <row r="113" spans="1:11" s="529" customFormat="1" ht="15" hidden="1">
      <c r="A113" s="516"/>
      <c r="B113" s="517" t="s">
        <v>468</v>
      </c>
      <c r="C113" s="517"/>
      <c r="D113" s="517"/>
      <c r="E113" s="517"/>
      <c r="F113" s="517"/>
      <c r="G113" s="517"/>
      <c r="H113" s="517"/>
      <c r="I113" s="517"/>
      <c r="J113" s="517"/>
      <c r="K113" s="517"/>
    </row>
    <row r="114" spans="1:11" s="529" customFormat="1" ht="15" hidden="1">
      <c r="A114" s="516"/>
      <c r="B114" s="517" t="s">
        <v>469</v>
      </c>
      <c r="C114" s="517"/>
      <c r="D114" s="517"/>
      <c r="E114" s="517"/>
      <c r="F114" s="517"/>
      <c r="G114" s="517"/>
      <c r="H114" s="517"/>
      <c r="I114" s="517"/>
      <c r="J114" s="517"/>
      <c r="K114" s="517"/>
    </row>
    <row r="115" spans="1:11" s="529" customFormat="1" ht="24.75" customHeight="1">
      <c r="A115" s="511" t="s">
        <v>73</v>
      </c>
      <c r="B115" s="431" t="s">
        <v>470</v>
      </c>
      <c r="C115" s="431"/>
      <c r="D115" s="431"/>
      <c r="E115" s="431"/>
      <c r="F115" s="431"/>
      <c r="G115" s="431"/>
      <c r="H115" s="431"/>
      <c r="I115" s="317"/>
      <c r="J115" s="317"/>
      <c r="K115" s="317"/>
    </row>
    <row r="116" spans="1:11" s="529" customFormat="1" ht="31.5" customHeight="1">
      <c r="A116" s="516"/>
      <c r="B116" s="1114" t="s">
        <v>471</v>
      </c>
      <c r="C116" s="1114"/>
      <c r="D116" s="1114"/>
      <c r="E116" s="1114"/>
      <c r="F116" s="1114"/>
      <c r="G116" s="1114"/>
      <c r="H116" s="1114"/>
      <c r="I116" s="1114"/>
      <c r="J116" s="1114"/>
      <c r="K116" s="1114"/>
    </row>
    <row r="117" spans="1:11" s="529" customFormat="1" ht="31.5" customHeight="1">
      <c r="A117" s="516"/>
      <c r="B117" s="1114" t="s">
        <v>472</v>
      </c>
      <c r="C117" s="1114"/>
      <c r="D117" s="1114"/>
      <c r="E117" s="1114"/>
      <c r="F117" s="1114"/>
      <c r="G117" s="1114"/>
      <c r="H117" s="1114"/>
      <c r="I117" s="1114"/>
      <c r="J117" s="1114"/>
      <c r="K117" s="1114"/>
    </row>
    <row r="118" spans="1:11" s="529" customFormat="1" ht="15" hidden="1">
      <c r="A118" s="511" t="s">
        <v>1373</v>
      </c>
      <c r="B118" s="431" t="s">
        <v>473</v>
      </c>
      <c r="C118" s="431"/>
      <c r="D118" s="431"/>
      <c r="E118" s="431"/>
      <c r="F118" s="431"/>
      <c r="G118" s="431"/>
      <c r="H118" s="431"/>
      <c r="I118" s="317"/>
      <c r="J118" s="317"/>
      <c r="K118" s="317"/>
    </row>
    <row r="119" spans="1:11" s="529" customFormat="1" ht="15" hidden="1">
      <c r="A119" s="511"/>
      <c r="B119" s="1113" t="s">
        <v>765</v>
      </c>
      <c r="C119" s="1113"/>
      <c r="D119" s="1113"/>
      <c r="E119" s="1113"/>
      <c r="F119" s="1113"/>
      <c r="G119" s="1113"/>
      <c r="H119" s="1113"/>
      <c r="I119" s="1113"/>
      <c r="J119" s="1113"/>
      <c r="K119" s="1113"/>
    </row>
    <row r="120" spans="1:11" s="529" customFormat="1" ht="15" hidden="1">
      <c r="A120" s="513"/>
      <c r="B120" s="1113" t="s">
        <v>766</v>
      </c>
      <c r="C120" s="1113"/>
      <c r="D120" s="1113"/>
      <c r="E120" s="1113"/>
      <c r="F120" s="1113"/>
      <c r="G120" s="1113"/>
      <c r="H120" s="1113"/>
      <c r="I120" s="1113"/>
      <c r="J120" s="1113"/>
      <c r="K120" s="1113"/>
    </row>
    <row r="121" spans="1:11" s="529" customFormat="1" ht="15" hidden="1">
      <c r="A121" s="513"/>
      <c r="B121" s="1114" t="s">
        <v>475</v>
      </c>
      <c r="C121" s="1114"/>
      <c r="D121" s="1114"/>
      <c r="E121" s="1114"/>
      <c r="F121" s="1114"/>
      <c r="G121" s="1114"/>
      <c r="H121" s="1114"/>
      <c r="I121" s="1114"/>
      <c r="J121" s="1114"/>
      <c r="K121" s="1114"/>
    </row>
    <row r="122" spans="1:11" s="529" customFormat="1" ht="15" hidden="1">
      <c r="A122" s="513"/>
      <c r="B122" s="1114" t="s">
        <v>476</v>
      </c>
      <c r="C122" s="1114"/>
      <c r="D122" s="1114"/>
      <c r="E122" s="1114"/>
      <c r="F122" s="1114"/>
      <c r="G122" s="1114"/>
      <c r="H122" s="1114"/>
      <c r="I122" s="1114"/>
      <c r="J122" s="1114"/>
      <c r="K122" s="1114"/>
    </row>
    <row r="123" spans="1:11" s="529" customFormat="1" ht="15" hidden="1">
      <c r="A123" s="513"/>
      <c r="B123" s="1107" t="s">
        <v>477</v>
      </c>
      <c r="C123" s="1107"/>
      <c r="D123" s="1107"/>
      <c r="E123" s="1107"/>
      <c r="F123" s="1107"/>
      <c r="G123" s="1107"/>
      <c r="H123" s="1107"/>
      <c r="I123" s="1107"/>
      <c r="J123" s="1107"/>
      <c r="K123" s="1107"/>
    </row>
    <row r="124" spans="1:11" s="529" customFormat="1" ht="15" hidden="1">
      <c r="A124" s="513"/>
      <c r="B124" s="1107" t="s">
        <v>1006</v>
      </c>
      <c r="C124" s="1107"/>
      <c r="D124" s="1107"/>
      <c r="E124" s="1107"/>
      <c r="F124" s="1107"/>
      <c r="G124" s="1107"/>
      <c r="H124" s="1107"/>
      <c r="I124" s="1107"/>
      <c r="J124" s="1107"/>
      <c r="K124" s="1107"/>
    </row>
    <row r="125" spans="1:11" s="529" customFormat="1" ht="15" hidden="1">
      <c r="A125" s="511"/>
      <c r="B125" s="1117" t="s">
        <v>767</v>
      </c>
      <c r="C125" s="1117"/>
      <c r="D125" s="1117"/>
      <c r="E125" s="1117"/>
      <c r="F125" s="1117"/>
      <c r="G125" s="1117"/>
      <c r="H125" s="1117"/>
      <c r="I125" s="1117"/>
      <c r="J125" s="1117"/>
      <c r="K125" s="1117"/>
    </row>
    <row r="126" spans="1:11" s="431" customFormat="1" ht="15" hidden="1">
      <c r="A126" s="533"/>
      <c r="B126" s="534" t="s">
        <v>479</v>
      </c>
      <c r="C126" s="534"/>
      <c r="D126" s="534"/>
      <c r="E126" s="534"/>
      <c r="F126" s="534"/>
      <c r="G126" s="534"/>
      <c r="H126" s="534"/>
      <c r="I126" s="535"/>
      <c r="J126" s="535"/>
      <c r="K126" s="535"/>
    </row>
    <row r="127" spans="1:11" s="529" customFormat="1" ht="15" hidden="1">
      <c r="A127" s="516"/>
      <c r="B127" s="517" t="s">
        <v>458</v>
      </c>
      <c r="C127" s="517"/>
      <c r="D127" s="517"/>
      <c r="E127" s="517"/>
      <c r="F127" s="517"/>
      <c r="G127" s="517"/>
      <c r="H127" s="517"/>
      <c r="I127" s="323" t="s">
        <v>459</v>
      </c>
      <c r="J127" s="323"/>
      <c r="K127" s="323"/>
    </row>
    <row r="128" spans="1:11" s="529" customFormat="1" ht="15" hidden="1">
      <c r="A128" s="516"/>
      <c r="B128" s="517" t="s">
        <v>468</v>
      </c>
      <c r="C128" s="517"/>
      <c r="D128" s="517"/>
      <c r="E128" s="517"/>
      <c r="F128" s="517"/>
      <c r="G128" s="517"/>
      <c r="H128" s="517"/>
      <c r="I128" s="323"/>
      <c r="J128" s="323"/>
      <c r="K128" s="323"/>
    </row>
    <row r="129" spans="1:11" s="529" customFormat="1" ht="15" hidden="1">
      <c r="A129" s="516"/>
      <c r="B129" s="517" t="s">
        <v>469</v>
      </c>
      <c r="C129" s="517"/>
      <c r="D129" s="517"/>
      <c r="E129" s="517"/>
      <c r="F129" s="517"/>
      <c r="G129" s="517"/>
      <c r="H129" s="517"/>
      <c r="I129" s="323"/>
      <c r="J129" s="323"/>
      <c r="K129" s="323"/>
    </row>
    <row r="130" spans="1:11" s="529" customFormat="1" ht="24.75" customHeight="1">
      <c r="A130" s="511" t="s">
        <v>1373</v>
      </c>
      <c r="B130" s="431" t="s">
        <v>480</v>
      </c>
      <c r="C130" s="431"/>
      <c r="D130" s="431"/>
      <c r="E130" s="431"/>
      <c r="F130" s="431"/>
      <c r="G130" s="431"/>
      <c r="H130" s="431"/>
      <c r="I130" s="317"/>
      <c r="J130" s="317"/>
      <c r="K130" s="317"/>
    </row>
    <row r="131" spans="1:11" s="529" customFormat="1" ht="15" hidden="1">
      <c r="A131" s="511"/>
      <c r="B131" s="1117" t="s">
        <v>768</v>
      </c>
      <c r="C131" s="1117"/>
      <c r="D131" s="1117"/>
      <c r="E131" s="1117"/>
      <c r="F131" s="1117"/>
      <c r="G131" s="1117"/>
      <c r="H131" s="1117"/>
      <c r="I131" s="1117"/>
      <c r="J131" s="1117"/>
      <c r="K131" s="1117"/>
    </row>
    <row r="132" spans="1:11" s="529" customFormat="1" ht="15" hidden="1">
      <c r="A132" s="511"/>
      <c r="B132" s="1114" t="s">
        <v>609</v>
      </c>
      <c r="C132" s="1114"/>
      <c r="D132" s="1114"/>
      <c r="E132" s="1114"/>
      <c r="F132" s="1114"/>
      <c r="G132" s="1114"/>
      <c r="H132" s="1114"/>
      <c r="I132" s="1114"/>
      <c r="J132" s="1114"/>
      <c r="K132" s="1114"/>
    </row>
    <row r="133" spans="1:11" s="529" customFormat="1" ht="61.5" customHeight="1">
      <c r="A133" s="511"/>
      <c r="B133" s="1117" t="s">
        <v>769</v>
      </c>
      <c r="C133" s="1117"/>
      <c r="D133" s="1117"/>
      <c r="E133" s="1117"/>
      <c r="F133" s="1117"/>
      <c r="G133" s="1117"/>
      <c r="H133" s="1117"/>
      <c r="I133" s="1117"/>
      <c r="J133" s="1117"/>
      <c r="K133" s="1117"/>
    </row>
    <row r="134" spans="1:11" s="529" customFormat="1" ht="15" hidden="1">
      <c r="A134" s="511"/>
      <c r="B134" s="1117" t="s">
        <v>770</v>
      </c>
      <c r="C134" s="1117"/>
      <c r="D134" s="1117"/>
      <c r="E134" s="1117"/>
      <c r="F134" s="1117"/>
      <c r="G134" s="1117"/>
      <c r="H134" s="1117"/>
      <c r="I134" s="1117"/>
      <c r="J134" s="1117"/>
      <c r="K134" s="1117"/>
    </row>
    <row r="135" spans="1:11" s="529" customFormat="1" ht="78" customHeight="1">
      <c r="A135" s="533"/>
      <c r="B135" s="1117" t="s">
        <v>522</v>
      </c>
      <c r="C135" s="1117"/>
      <c r="D135" s="1117"/>
      <c r="E135" s="1117"/>
      <c r="F135" s="1117"/>
      <c r="G135" s="1117"/>
      <c r="H135" s="1117"/>
      <c r="I135" s="1117"/>
      <c r="J135" s="1117"/>
      <c r="K135" s="1117"/>
    </row>
    <row r="136" spans="1:11" s="529" customFormat="1" ht="21" customHeight="1">
      <c r="A136" s="533"/>
      <c r="B136" s="544" t="s">
        <v>613</v>
      </c>
      <c r="C136" s="545"/>
      <c r="D136" s="545"/>
      <c r="E136" s="545"/>
      <c r="F136" s="545"/>
      <c r="G136" s="545"/>
      <c r="H136" s="545"/>
      <c r="I136" s="545"/>
      <c r="J136" s="545"/>
      <c r="K136" s="545"/>
    </row>
    <row r="137" spans="1:11" s="529" customFormat="1" ht="48" customHeight="1">
      <c r="A137" s="533"/>
      <c r="B137" s="1114" t="s">
        <v>1552</v>
      </c>
      <c r="C137" s="1114"/>
      <c r="D137" s="1114"/>
      <c r="E137" s="1114"/>
      <c r="F137" s="1114"/>
      <c r="G137" s="1114"/>
      <c r="H137" s="1114"/>
      <c r="I137" s="1114"/>
      <c r="J137" s="1114"/>
      <c r="K137" s="1114"/>
    </row>
    <row r="138" spans="1:11" s="529" customFormat="1" ht="46.5" customHeight="1">
      <c r="A138" s="533"/>
      <c r="B138" s="1114" t="s">
        <v>616</v>
      </c>
      <c r="C138" s="1114"/>
      <c r="D138" s="1114"/>
      <c r="E138" s="1114"/>
      <c r="F138" s="1114"/>
      <c r="G138" s="1114"/>
      <c r="H138" s="1114"/>
      <c r="I138" s="1114"/>
      <c r="J138" s="1114"/>
      <c r="K138" s="1114"/>
    </row>
    <row r="139" spans="1:11" s="529" customFormat="1" ht="31.5" customHeight="1">
      <c r="A139" s="533"/>
      <c r="B139" s="1114" t="s">
        <v>617</v>
      </c>
      <c r="C139" s="1114"/>
      <c r="D139" s="1114"/>
      <c r="E139" s="1114"/>
      <c r="F139" s="1114"/>
      <c r="G139" s="1114"/>
      <c r="H139" s="1114"/>
      <c r="I139" s="1114"/>
      <c r="J139" s="1114"/>
      <c r="K139" s="1114"/>
    </row>
    <row r="140" spans="1:11" s="529" customFormat="1" ht="24.75" customHeight="1" hidden="1">
      <c r="A140" s="511" t="s">
        <v>1373</v>
      </c>
      <c r="B140" s="431" t="s">
        <v>618</v>
      </c>
      <c r="C140" s="431"/>
      <c r="D140" s="431"/>
      <c r="E140" s="431"/>
      <c r="F140" s="431"/>
      <c r="G140" s="431"/>
      <c r="H140" s="431"/>
      <c r="I140" s="317"/>
      <c r="J140" s="317"/>
      <c r="K140" s="317"/>
    </row>
    <row r="141" spans="1:11" s="529" customFormat="1" ht="63.75" customHeight="1" hidden="1">
      <c r="A141" s="513"/>
      <c r="B141" s="1117" t="s">
        <v>1553</v>
      </c>
      <c r="C141" s="1117"/>
      <c r="D141" s="1117"/>
      <c r="E141" s="1117"/>
      <c r="F141" s="1117"/>
      <c r="G141" s="1117"/>
      <c r="H141" s="1117"/>
      <c r="I141" s="1117"/>
      <c r="J141" s="1117"/>
      <c r="K141" s="1117"/>
    </row>
    <row r="142" spans="1:11" s="529" customFormat="1" ht="96.75" customHeight="1" hidden="1">
      <c r="A142" s="513"/>
      <c r="B142" s="1117" t="s">
        <v>773</v>
      </c>
      <c r="C142" s="1117"/>
      <c r="D142" s="1117"/>
      <c r="E142" s="1117"/>
      <c r="F142" s="1117"/>
      <c r="G142" s="1117"/>
      <c r="H142" s="1117"/>
      <c r="I142" s="1117"/>
      <c r="J142" s="1117"/>
      <c r="K142" s="1117"/>
    </row>
    <row r="143" spans="1:11" s="529" customFormat="1" ht="24.75" customHeight="1">
      <c r="A143" s="511" t="s">
        <v>1375</v>
      </c>
      <c r="B143" s="431" t="s">
        <v>621</v>
      </c>
      <c r="C143" s="431"/>
      <c r="D143" s="431"/>
      <c r="E143" s="431"/>
      <c r="F143" s="431"/>
      <c r="G143" s="431"/>
      <c r="H143" s="431"/>
      <c r="I143" s="317"/>
      <c r="J143" s="317"/>
      <c r="K143" s="317"/>
    </row>
    <row r="144" spans="1:11" s="529" customFormat="1" ht="46.5" customHeight="1">
      <c r="A144" s="513"/>
      <c r="B144" s="1117" t="s">
        <v>523</v>
      </c>
      <c r="C144" s="1117"/>
      <c r="D144" s="1117"/>
      <c r="E144" s="1117"/>
      <c r="F144" s="1117"/>
      <c r="G144" s="1117"/>
      <c r="H144" s="1117"/>
      <c r="I144" s="1117"/>
      <c r="J144" s="1117"/>
      <c r="K144" s="1117"/>
    </row>
    <row r="145" spans="1:11" s="529" customFormat="1" ht="61.5" customHeight="1">
      <c r="A145" s="533"/>
      <c r="B145" s="1117" t="s">
        <v>524</v>
      </c>
      <c r="C145" s="1117"/>
      <c r="D145" s="1117"/>
      <c r="E145" s="1117"/>
      <c r="F145" s="1117"/>
      <c r="G145" s="1117"/>
      <c r="H145" s="1117"/>
      <c r="I145" s="1117"/>
      <c r="J145" s="1117"/>
      <c r="K145" s="1117"/>
    </row>
    <row r="146" spans="1:11" s="529" customFormat="1" ht="49.5" customHeight="1" hidden="1">
      <c r="A146" s="533"/>
      <c r="B146" s="1117" t="s">
        <v>776</v>
      </c>
      <c r="C146" s="1117"/>
      <c r="D146" s="1117"/>
      <c r="E146" s="1117"/>
      <c r="F146" s="1117"/>
      <c r="G146" s="1117"/>
      <c r="H146" s="1117"/>
      <c r="I146" s="1117"/>
      <c r="J146" s="1117"/>
      <c r="K146" s="1117"/>
    </row>
    <row r="147" spans="1:11" s="529" customFormat="1" ht="24.75" customHeight="1" hidden="1">
      <c r="A147" s="511" t="s">
        <v>1381</v>
      </c>
      <c r="B147" s="431" t="s">
        <v>1749</v>
      </c>
      <c r="C147" s="431"/>
      <c r="D147" s="431"/>
      <c r="E147" s="431"/>
      <c r="F147" s="431"/>
      <c r="G147" s="431"/>
      <c r="H147" s="431"/>
      <c r="I147" s="317"/>
      <c r="J147" s="317"/>
      <c r="K147" s="317"/>
    </row>
    <row r="148" spans="1:11" s="529" customFormat="1" ht="34.5" customHeight="1" hidden="1">
      <c r="A148" s="513"/>
      <c r="B148" s="1117" t="s">
        <v>1554</v>
      </c>
      <c r="C148" s="1117"/>
      <c r="D148" s="1117"/>
      <c r="E148" s="1117"/>
      <c r="F148" s="1117"/>
      <c r="G148" s="1117"/>
      <c r="H148" s="1117"/>
      <c r="I148" s="1117"/>
      <c r="J148" s="1117"/>
      <c r="K148" s="1117"/>
    </row>
    <row r="149" spans="1:11" s="529" customFormat="1" ht="24.75" customHeight="1" hidden="1">
      <c r="A149" s="511" t="s">
        <v>1382</v>
      </c>
      <c r="B149" s="431" t="s">
        <v>1750</v>
      </c>
      <c r="C149" s="431"/>
      <c r="D149" s="431"/>
      <c r="E149" s="431"/>
      <c r="F149" s="431"/>
      <c r="G149" s="431"/>
      <c r="H149" s="431"/>
      <c r="I149" s="317"/>
      <c r="J149" s="317"/>
      <c r="K149" s="317"/>
    </row>
    <row r="150" spans="1:11" s="529" customFormat="1" ht="64.5" customHeight="1" hidden="1">
      <c r="A150" s="533"/>
      <c r="B150" s="1117" t="s">
        <v>247</v>
      </c>
      <c r="C150" s="1117"/>
      <c r="D150" s="1117"/>
      <c r="E150" s="1117"/>
      <c r="F150" s="1117"/>
      <c r="G150" s="1117"/>
      <c r="H150" s="1117"/>
      <c r="I150" s="1117"/>
      <c r="J150" s="1117"/>
      <c r="K150" s="1117"/>
    </row>
    <row r="151" spans="1:11" s="529" customFormat="1" ht="36" customHeight="1" hidden="1">
      <c r="A151" s="513"/>
      <c r="B151" s="1117" t="s">
        <v>248</v>
      </c>
      <c r="C151" s="1117"/>
      <c r="D151" s="1117"/>
      <c r="E151" s="1117"/>
      <c r="F151" s="1117"/>
      <c r="G151" s="1117"/>
      <c r="H151" s="1117"/>
      <c r="I151" s="1117"/>
      <c r="J151" s="1117"/>
      <c r="K151" s="1117"/>
    </row>
    <row r="152" spans="1:11" s="529" customFormat="1" ht="24.75" customHeight="1">
      <c r="A152" s="511" t="s">
        <v>1376</v>
      </c>
      <c r="B152" s="431" t="s">
        <v>1752</v>
      </c>
      <c r="C152" s="431"/>
      <c r="D152" s="431"/>
      <c r="E152" s="431"/>
      <c r="F152" s="431"/>
      <c r="G152" s="431"/>
      <c r="H152" s="431"/>
      <c r="I152" s="317"/>
      <c r="J152" s="317"/>
      <c r="K152" s="317"/>
    </row>
    <row r="153" spans="1:11" s="529" customFormat="1" ht="22.5" customHeight="1">
      <c r="A153" s="511"/>
      <c r="B153" s="431" t="s">
        <v>1753</v>
      </c>
      <c r="C153" s="431"/>
      <c r="D153" s="431"/>
      <c r="E153" s="431"/>
      <c r="F153" s="431"/>
      <c r="G153" s="431"/>
      <c r="H153" s="431"/>
      <c r="I153" s="317"/>
      <c r="J153" s="317"/>
      <c r="K153" s="317"/>
    </row>
    <row r="154" spans="1:11" s="529" customFormat="1" ht="49.5" customHeight="1" hidden="1">
      <c r="A154" s="513"/>
      <c r="B154" s="1114" t="s">
        <v>1754</v>
      </c>
      <c r="C154" s="1114"/>
      <c r="D154" s="1114"/>
      <c r="E154" s="1114"/>
      <c r="F154" s="1114"/>
      <c r="G154" s="1114"/>
      <c r="H154" s="1114"/>
      <c r="I154" s="1114"/>
      <c r="J154" s="1114"/>
      <c r="K154" s="1114"/>
    </row>
    <row r="155" spans="1:11" s="529" customFormat="1" ht="76.5" customHeight="1">
      <c r="A155" s="513"/>
      <c r="B155" s="1114" t="s">
        <v>1756</v>
      </c>
      <c r="C155" s="1114"/>
      <c r="D155" s="1114"/>
      <c r="E155" s="1114"/>
      <c r="F155" s="1114"/>
      <c r="G155" s="1114"/>
      <c r="H155" s="1114"/>
      <c r="I155" s="1114"/>
      <c r="J155" s="1114"/>
      <c r="K155" s="1114"/>
    </row>
    <row r="156" spans="1:11" s="529" customFormat="1" ht="64.5" customHeight="1" hidden="1">
      <c r="A156" s="513"/>
      <c r="B156" s="1114" t="s">
        <v>1758</v>
      </c>
      <c r="C156" s="1114"/>
      <c r="D156" s="1114"/>
      <c r="E156" s="1114"/>
      <c r="F156" s="1114"/>
      <c r="G156" s="1114"/>
      <c r="H156" s="1114"/>
      <c r="I156" s="1114"/>
      <c r="J156" s="1114"/>
      <c r="K156" s="1114"/>
    </row>
    <row r="157" spans="1:11" s="529" customFormat="1" ht="22.5" customHeight="1" hidden="1">
      <c r="A157" s="511"/>
      <c r="B157" s="431" t="s">
        <v>1760</v>
      </c>
      <c r="C157" s="431"/>
      <c r="D157" s="431"/>
      <c r="E157" s="431"/>
      <c r="F157" s="431"/>
      <c r="G157" s="431"/>
      <c r="H157" s="431"/>
      <c r="I157" s="317"/>
      <c r="J157" s="317"/>
      <c r="K157" s="317"/>
    </row>
    <row r="158" spans="1:11" s="529" customFormat="1" ht="77.25" customHeight="1" hidden="1">
      <c r="A158" s="513"/>
      <c r="B158" s="1117" t="s">
        <v>1555</v>
      </c>
      <c r="C158" s="1117"/>
      <c r="D158" s="1117"/>
      <c r="E158" s="1117"/>
      <c r="F158" s="1117"/>
      <c r="G158" s="1117"/>
      <c r="H158" s="1117"/>
      <c r="I158" s="1117"/>
      <c r="J158" s="1117"/>
      <c r="K158" s="1117"/>
    </row>
    <row r="159" spans="1:11" s="529" customFormat="1" ht="34.5" customHeight="1" hidden="1">
      <c r="A159" s="511"/>
      <c r="B159" s="1117" t="s">
        <v>1556</v>
      </c>
      <c r="C159" s="1117"/>
      <c r="D159" s="1117"/>
      <c r="E159" s="1117"/>
      <c r="F159" s="1117"/>
      <c r="G159" s="1117"/>
      <c r="H159" s="1117"/>
      <c r="I159" s="1117"/>
      <c r="J159" s="1117"/>
      <c r="K159" s="1117"/>
    </row>
    <row r="160" spans="1:11" s="529" customFormat="1" ht="24.75" customHeight="1" hidden="1">
      <c r="A160" s="511"/>
      <c r="B160" s="431" t="s">
        <v>1763</v>
      </c>
      <c r="C160" s="431"/>
      <c r="D160" s="431"/>
      <c r="E160" s="431"/>
      <c r="F160" s="431"/>
      <c r="G160" s="431"/>
      <c r="H160" s="431"/>
      <c r="I160" s="317"/>
      <c r="J160" s="317"/>
      <c r="K160" s="317"/>
    </row>
    <row r="161" spans="1:11" s="529" customFormat="1" ht="79.5" customHeight="1" hidden="1">
      <c r="A161" s="511"/>
      <c r="B161" s="1114" t="s">
        <v>1764</v>
      </c>
      <c r="C161" s="1114"/>
      <c r="D161" s="1114"/>
      <c r="E161" s="1114"/>
      <c r="F161" s="1114"/>
      <c r="G161" s="1114"/>
      <c r="H161" s="1114"/>
      <c r="I161" s="1114"/>
      <c r="J161" s="1114"/>
      <c r="K161" s="1114"/>
    </row>
    <row r="162" spans="1:11" s="529" customFormat="1" ht="24.75" customHeight="1" hidden="1">
      <c r="A162" s="511"/>
      <c r="B162" s="431" t="s">
        <v>1765</v>
      </c>
      <c r="C162" s="431"/>
      <c r="D162" s="431"/>
      <c r="E162" s="431"/>
      <c r="F162" s="431"/>
      <c r="G162" s="431"/>
      <c r="H162" s="431"/>
      <c r="I162" s="317"/>
      <c r="J162" s="317"/>
      <c r="K162" s="317"/>
    </row>
    <row r="163" spans="1:11" s="529" customFormat="1" ht="50.25" customHeight="1" hidden="1">
      <c r="A163" s="511"/>
      <c r="B163" s="1114" t="s">
        <v>1766</v>
      </c>
      <c r="C163" s="1114"/>
      <c r="D163" s="1114"/>
      <c r="E163" s="1114"/>
      <c r="F163" s="1114"/>
      <c r="G163" s="1114"/>
      <c r="H163" s="1114"/>
      <c r="I163" s="1114"/>
      <c r="J163" s="1114"/>
      <c r="K163" s="1114"/>
    </row>
    <row r="164" spans="1:11" s="529" customFormat="1" ht="24.75" customHeight="1">
      <c r="A164" s="511"/>
      <c r="B164" s="431" t="s">
        <v>1767</v>
      </c>
      <c r="C164" s="431"/>
      <c r="D164" s="431"/>
      <c r="E164" s="431"/>
      <c r="F164" s="431"/>
      <c r="G164" s="431"/>
      <c r="H164" s="431"/>
      <c r="I164" s="317"/>
      <c r="J164" s="317"/>
      <c r="K164" s="317"/>
    </row>
    <row r="165" spans="1:11" s="529" customFormat="1" ht="51.75" customHeight="1">
      <c r="A165" s="511"/>
      <c r="B165" s="1114" t="s">
        <v>1768</v>
      </c>
      <c r="C165" s="1114"/>
      <c r="D165" s="1114"/>
      <c r="E165" s="1114"/>
      <c r="F165" s="1114"/>
      <c r="G165" s="1114"/>
      <c r="H165" s="1114"/>
      <c r="I165" s="1114"/>
      <c r="J165" s="1114"/>
      <c r="K165" s="1114"/>
    </row>
    <row r="166" spans="1:11" s="529" customFormat="1" ht="21.75" customHeight="1">
      <c r="A166" s="511"/>
      <c r="B166" s="1121" t="s">
        <v>1557</v>
      </c>
      <c r="C166" s="1121"/>
      <c r="D166" s="1121"/>
      <c r="E166" s="1121"/>
      <c r="F166" s="1121"/>
      <c r="G166" s="1121"/>
      <c r="H166" s="1121"/>
      <c r="I166" s="1121"/>
      <c r="J166" s="1121"/>
      <c r="K166" s="1121"/>
    </row>
    <row r="167" spans="1:11" s="529" customFormat="1" ht="24.75" customHeight="1" hidden="1">
      <c r="A167" s="511" t="s">
        <v>1378</v>
      </c>
      <c r="B167" s="431" t="s">
        <v>1770</v>
      </c>
      <c r="C167" s="547"/>
      <c r="D167" s="547"/>
      <c r="E167" s="547"/>
      <c r="F167" s="547"/>
      <c r="G167" s="547"/>
      <c r="H167" s="547"/>
      <c r="I167" s="547"/>
      <c r="J167" s="547"/>
      <c r="K167" s="547"/>
    </row>
    <row r="168" spans="1:11" s="529" customFormat="1" ht="52.5" customHeight="1" hidden="1">
      <c r="A168" s="511"/>
      <c r="B168" s="1114" t="s">
        <v>1771</v>
      </c>
      <c r="C168" s="1114"/>
      <c r="D168" s="1114"/>
      <c r="E168" s="1114"/>
      <c r="F168" s="1114"/>
      <c r="G168" s="1114"/>
      <c r="H168" s="1114"/>
      <c r="I168" s="1114"/>
      <c r="J168" s="1114"/>
      <c r="K168" s="1114"/>
    </row>
    <row r="169" spans="1:11" s="529" customFormat="1" ht="24.75" customHeight="1">
      <c r="A169" s="511" t="s">
        <v>1378</v>
      </c>
      <c r="B169" s="431" t="s">
        <v>1772</v>
      </c>
      <c r="C169" s="431"/>
      <c r="D169" s="431"/>
      <c r="E169" s="431"/>
      <c r="F169" s="431"/>
      <c r="G169" s="431"/>
      <c r="H169" s="431"/>
      <c r="I169" s="317"/>
      <c r="J169" s="317"/>
      <c r="K169" s="317"/>
    </row>
    <row r="170" spans="1:11" s="529" customFormat="1" ht="24.75" customHeight="1">
      <c r="A170" s="533"/>
      <c r="B170" s="431" t="s">
        <v>1773</v>
      </c>
      <c r="C170" s="431"/>
      <c r="D170" s="431"/>
      <c r="E170" s="431"/>
      <c r="F170" s="431"/>
      <c r="G170" s="431"/>
      <c r="H170" s="431"/>
      <c r="I170" s="317"/>
      <c r="J170" s="317"/>
      <c r="K170" s="317"/>
    </row>
    <row r="171" spans="1:11" s="529" customFormat="1" ht="75.75" customHeight="1">
      <c r="A171" s="513"/>
      <c r="B171" s="1114" t="s">
        <v>1774</v>
      </c>
      <c r="C171" s="1114"/>
      <c r="D171" s="1114"/>
      <c r="E171" s="1114"/>
      <c r="F171" s="1114"/>
      <c r="G171" s="1114"/>
      <c r="H171" s="1114"/>
      <c r="I171" s="1114"/>
      <c r="J171" s="1114"/>
      <c r="K171" s="1114"/>
    </row>
    <row r="172" spans="1:11" s="529" customFormat="1" ht="24.75" customHeight="1" hidden="1">
      <c r="A172" s="533"/>
      <c r="B172" s="431" t="s">
        <v>1620</v>
      </c>
      <c r="C172" s="431"/>
      <c r="D172" s="431"/>
      <c r="E172" s="431"/>
      <c r="F172" s="431"/>
      <c r="G172" s="431"/>
      <c r="H172" s="431"/>
      <c r="I172" s="317"/>
      <c r="J172" s="317"/>
      <c r="K172" s="317"/>
    </row>
    <row r="173" spans="1:11" s="529" customFormat="1" ht="108" customHeight="1" hidden="1">
      <c r="A173" s="513"/>
      <c r="B173" s="1114" t="s">
        <v>1776</v>
      </c>
      <c r="C173" s="1114"/>
      <c r="D173" s="1114"/>
      <c r="E173" s="1114"/>
      <c r="F173" s="1114"/>
      <c r="G173" s="1114"/>
      <c r="H173" s="1114"/>
      <c r="I173" s="1114"/>
      <c r="J173" s="1114"/>
      <c r="K173" s="1114"/>
    </row>
    <row r="174" spans="1:11" s="529" customFormat="1" ht="36" customHeight="1" hidden="1">
      <c r="A174" s="513"/>
      <c r="B174" s="1114" t="s">
        <v>1621</v>
      </c>
      <c r="C174" s="1114"/>
      <c r="D174" s="1114"/>
      <c r="E174" s="1114"/>
      <c r="F174" s="1114"/>
      <c r="G174" s="1114"/>
      <c r="H174" s="1114"/>
      <c r="I174" s="1114"/>
      <c r="J174" s="1114"/>
      <c r="K174" s="1114"/>
    </row>
    <row r="175" spans="1:11" s="529" customFormat="1" ht="24.75" customHeight="1">
      <c r="A175" s="533"/>
      <c r="B175" s="431" t="s">
        <v>1778</v>
      </c>
      <c r="C175" s="431"/>
      <c r="D175" s="431"/>
      <c r="E175" s="431"/>
      <c r="F175" s="431"/>
      <c r="G175" s="431"/>
      <c r="H175" s="431"/>
      <c r="I175" s="317"/>
      <c r="J175" s="317"/>
      <c r="K175" s="317"/>
    </row>
    <row r="176" spans="1:11" s="529" customFormat="1" ht="48" customHeight="1">
      <c r="A176" s="511"/>
      <c r="B176" s="1114" t="s">
        <v>940</v>
      </c>
      <c r="C176" s="1114"/>
      <c r="D176" s="1114"/>
      <c r="E176" s="1114"/>
      <c r="F176" s="1114"/>
      <c r="G176" s="1114"/>
      <c r="H176" s="1114"/>
      <c r="I176" s="1114"/>
      <c r="J176" s="1114"/>
      <c r="K176" s="1114"/>
    </row>
    <row r="177" spans="1:11" s="529" customFormat="1" ht="48" customHeight="1">
      <c r="A177" s="511"/>
      <c r="B177" s="1114" t="s">
        <v>941</v>
      </c>
      <c r="C177" s="1114"/>
      <c r="D177" s="1114"/>
      <c r="E177" s="1114"/>
      <c r="F177" s="1114"/>
      <c r="G177" s="1114"/>
      <c r="H177" s="1114"/>
      <c r="I177" s="1114"/>
      <c r="J177" s="1114"/>
      <c r="K177" s="1114"/>
    </row>
    <row r="178" spans="1:11" s="529" customFormat="1" ht="19.5" customHeight="1">
      <c r="A178" s="511"/>
      <c r="B178" s="1121" t="s">
        <v>1781</v>
      </c>
      <c r="C178" s="1121"/>
      <c r="D178" s="1121"/>
      <c r="E178" s="1121"/>
      <c r="F178" s="1121"/>
      <c r="G178" s="1121"/>
      <c r="H178" s="1121"/>
      <c r="I178" s="1121"/>
      <c r="J178" s="1121"/>
      <c r="K178" s="1121"/>
    </row>
    <row r="179" spans="1:11" s="529" customFormat="1" ht="16.5" customHeight="1" hidden="1">
      <c r="A179" s="511"/>
      <c r="B179" s="1121" t="s">
        <v>1783</v>
      </c>
      <c r="C179" s="1121"/>
      <c r="D179" s="1121"/>
      <c r="E179" s="1121"/>
      <c r="F179" s="1121"/>
      <c r="G179" s="1121"/>
      <c r="H179" s="1121"/>
      <c r="I179" s="1121"/>
      <c r="J179" s="1121"/>
      <c r="K179" s="1121"/>
    </row>
    <row r="180" spans="1:11" s="529" customFormat="1" ht="31.5" customHeight="1">
      <c r="A180" s="511"/>
      <c r="B180" s="1114" t="s">
        <v>1784</v>
      </c>
      <c r="C180" s="1114"/>
      <c r="D180" s="1114"/>
      <c r="E180" s="1114"/>
      <c r="F180" s="1114"/>
      <c r="G180" s="1114"/>
      <c r="H180" s="1114"/>
      <c r="I180" s="1114"/>
      <c r="J180" s="1114"/>
      <c r="K180" s="1114"/>
    </row>
    <row r="181" spans="1:11" s="529" customFormat="1" ht="33" customHeight="1">
      <c r="A181" s="511"/>
      <c r="B181" s="1114" t="s">
        <v>1785</v>
      </c>
      <c r="C181" s="1114"/>
      <c r="D181" s="1114"/>
      <c r="E181" s="1114"/>
      <c r="F181" s="1114"/>
      <c r="G181" s="1114"/>
      <c r="H181" s="1114"/>
      <c r="I181" s="1114"/>
      <c r="J181" s="1114"/>
      <c r="K181" s="1114"/>
    </row>
    <row r="182" spans="1:11" s="529" customFormat="1" ht="24.75" customHeight="1" hidden="1">
      <c r="A182" s="533"/>
      <c r="B182" s="431" t="s">
        <v>1622</v>
      </c>
      <c r="C182" s="431"/>
      <c r="D182" s="431"/>
      <c r="E182" s="431"/>
      <c r="F182" s="431"/>
      <c r="G182" s="431"/>
      <c r="H182" s="431"/>
      <c r="I182" s="317"/>
      <c r="J182" s="317"/>
      <c r="K182" s="317"/>
    </row>
    <row r="183" spans="1:11" s="529" customFormat="1" ht="109.5" customHeight="1" hidden="1">
      <c r="A183" s="533"/>
      <c r="B183" s="1117" t="s">
        <v>630</v>
      </c>
      <c r="C183" s="1117"/>
      <c r="D183" s="1117"/>
      <c r="E183" s="1117"/>
      <c r="F183" s="1117"/>
      <c r="G183" s="1117"/>
      <c r="H183" s="1117"/>
      <c r="I183" s="1117"/>
      <c r="J183" s="1117"/>
      <c r="K183" s="1117"/>
    </row>
    <row r="184" spans="1:11" s="529" customFormat="1" ht="24.75" customHeight="1" hidden="1">
      <c r="A184" s="533"/>
      <c r="B184" s="1122" t="s">
        <v>1788</v>
      </c>
      <c r="C184" s="1122"/>
      <c r="D184" s="1122"/>
      <c r="E184" s="1122"/>
      <c r="F184" s="1122"/>
      <c r="G184" s="1122"/>
      <c r="H184" s="1122"/>
      <c r="I184" s="1122"/>
      <c r="J184" s="1122"/>
      <c r="K184" s="1122"/>
    </row>
    <row r="185" spans="1:11" s="529" customFormat="1" ht="78.75" customHeight="1" hidden="1">
      <c r="A185" s="533"/>
      <c r="B185" s="1117" t="s">
        <v>632</v>
      </c>
      <c r="C185" s="1117"/>
      <c r="D185" s="1117"/>
      <c r="E185" s="1117"/>
      <c r="F185" s="1117"/>
      <c r="G185" s="1117"/>
      <c r="H185" s="1117"/>
      <c r="I185" s="1117"/>
      <c r="J185" s="1117"/>
      <c r="K185" s="1117"/>
    </row>
    <row r="186" spans="1:11" s="529" customFormat="1" ht="63.75" customHeight="1" hidden="1">
      <c r="A186" s="533"/>
      <c r="B186" s="1117" t="s">
        <v>633</v>
      </c>
      <c r="C186" s="1117"/>
      <c r="D186" s="1117"/>
      <c r="E186" s="1117"/>
      <c r="F186" s="1117"/>
      <c r="G186" s="1117"/>
      <c r="H186" s="1117"/>
      <c r="I186" s="1117"/>
      <c r="J186" s="1117"/>
      <c r="K186" s="1117"/>
    </row>
    <row r="187" spans="1:11" s="529" customFormat="1" ht="94.5" customHeight="1" hidden="1">
      <c r="A187" s="533"/>
      <c r="B187" s="1114" t="s">
        <v>732</v>
      </c>
      <c r="C187" s="1114"/>
      <c r="D187" s="1114"/>
      <c r="E187" s="1114"/>
      <c r="F187" s="1114"/>
      <c r="G187" s="1114"/>
      <c r="H187" s="1114"/>
      <c r="I187" s="1114"/>
      <c r="J187" s="1114"/>
      <c r="K187" s="1114"/>
    </row>
    <row r="188" spans="1:11" s="529" customFormat="1" ht="65.25" customHeight="1" hidden="1">
      <c r="A188" s="533"/>
      <c r="B188" s="1114" t="s">
        <v>733</v>
      </c>
      <c r="C188" s="1114"/>
      <c r="D188" s="1114"/>
      <c r="E188" s="1114"/>
      <c r="F188" s="1114"/>
      <c r="G188" s="1114"/>
      <c r="H188" s="1114"/>
      <c r="I188" s="1114"/>
      <c r="J188" s="1114"/>
      <c r="K188" s="1114"/>
    </row>
    <row r="189" spans="1:11" s="529" customFormat="1" ht="24.75" customHeight="1" hidden="1">
      <c r="A189" s="511" t="s">
        <v>1382</v>
      </c>
      <c r="B189" s="431" t="s">
        <v>734</v>
      </c>
      <c r="C189" s="431"/>
      <c r="D189" s="431"/>
      <c r="E189" s="431"/>
      <c r="F189" s="431"/>
      <c r="G189" s="431"/>
      <c r="H189" s="431"/>
      <c r="I189" s="317"/>
      <c r="J189" s="317"/>
      <c r="K189" s="317"/>
    </row>
    <row r="190" spans="1:11" s="529" customFormat="1" ht="48" customHeight="1" hidden="1">
      <c r="A190" s="533"/>
      <c r="B190" s="1117" t="s">
        <v>939</v>
      </c>
      <c r="C190" s="1117"/>
      <c r="D190" s="1117"/>
      <c r="E190" s="1117"/>
      <c r="F190" s="1117"/>
      <c r="G190" s="1117"/>
      <c r="H190" s="1117"/>
      <c r="I190" s="1117"/>
      <c r="J190" s="1117"/>
      <c r="K190" s="1117"/>
    </row>
    <row r="191" spans="1:11" s="529" customFormat="1" ht="34.5" customHeight="1" hidden="1">
      <c r="A191" s="533"/>
      <c r="B191" s="1114" t="s">
        <v>735</v>
      </c>
      <c r="C191" s="1114"/>
      <c r="D191" s="1114"/>
      <c r="E191" s="1114"/>
      <c r="F191" s="1114"/>
      <c r="G191" s="1114"/>
      <c r="H191" s="1114"/>
      <c r="I191" s="1114"/>
      <c r="J191" s="1114"/>
      <c r="K191" s="1114"/>
    </row>
    <row r="192" spans="1:11" s="529" customFormat="1" ht="24.75" customHeight="1">
      <c r="A192" s="511" t="s">
        <v>1381</v>
      </c>
      <c r="B192" s="431" t="s">
        <v>994</v>
      </c>
      <c r="C192" s="431"/>
      <c r="D192" s="431"/>
      <c r="E192" s="431"/>
      <c r="F192" s="431"/>
      <c r="G192" s="431"/>
      <c r="H192" s="431"/>
      <c r="I192" s="317"/>
      <c r="J192" s="317"/>
      <c r="K192" s="317"/>
    </row>
    <row r="193" spans="1:11" s="529" customFormat="1" ht="33.75" customHeight="1">
      <c r="A193" s="533"/>
      <c r="B193" s="1114" t="s">
        <v>737</v>
      </c>
      <c r="C193" s="1114"/>
      <c r="D193" s="1114"/>
      <c r="E193" s="1114"/>
      <c r="F193" s="1114"/>
      <c r="G193" s="1114"/>
      <c r="H193" s="1114"/>
      <c r="I193" s="1114"/>
      <c r="J193" s="1114"/>
      <c r="K193" s="1114"/>
    </row>
    <row r="194" spans="1:11" s="529" customFormat="1" ht="47.25" customHeight="1">
      <c r="A194" s="533"/>
      <c r="B194" s="1114" t="s">
        <v>739</v>
      </c>
      <c r="C194" s="1114"/>
      <c r="D194" s="1114"/>
      <c r="E194" s="1114"/>
      <c r="F194" s="1114"/>
      <c r="G194" s="1114"/>
      <c r="H194" s="1114"/>
      <c r="I194" s="1114"/>
      <c r="J194" s="1114"/>
      <c r="K194" s="1114"/>
    </row>
    <row r="195" spans="1:11" s="529" customFormat="1" ht="79.5" customHeight="1" hidden="1">
      <c r="A195" s="533"/>
      <c r="B195" s="1114" t="s">
        <v>740</v>
      </c>
      <c r="C195" s="1114"/>
      <c r="D195" s="1114"/>
      <c r="E195" s="1114"/>
      <c r="F195" s="1114"/>
      <c r="G195" s="1114"/>
      <c r="H195" s="1114"/>
      <c r="I195" s="1114"/>
      <c r="J195" s="1114"/>
      <c r="K195" s="1114"/>
    </row>
    <row r="196" spans="1:11" s="529" customFormat="1" ht="96" customHeight="1" hidden="1">
      <c r="A196" s="533"/>
      <c r="B196" s="1114" t="s">
        <v>741</v>
      </c>
      <c r="C196" s="1114"/>
      <c r="D196" s="1114"/>
      <c r="E196" s="1114"/>
      <c r="F196" s="1114"/>
      <c r="G196" s="1114"/>
      <c r="H196" s="1114"/>
      <c r="I196" s="1114"/>
      <c r="J196" s="1114"/>
      <c r="K196" s="1114"/>
    </row>
    <row r="197" spans="1:11" s="529" customFormat="1" ht="49.5" customHeight="1" hidden="1">
      <c r="A197" s="533"/>
      <c r="B197" s="1114" t="s">
        <v>742</v>
      </c>
      <c r="C197" s="1114"/>
      <c r="D197" s="1114"/>
      <c r="E197" s="1114"/>
      <c r="F197" s="1114"/>
      <c r="G197" s="1114"/>
      <c r="H197" s="1114"/>
      <c r="I197" s="1114"/>
      <c r="J197" s="1114"/>
      <c r="K197" s="1114"/>
    </row>
    <row r="198" spans="1:11" s="529" customFormat="1" ht="79.5" customHeight="1" hidden="1">
      <c r="A198" s="533"/>
      <c r="B198" s="1114" t="s">
        <v>743</v>
      </c>
      <c r="C198" s="1114"/>
      <c r="D198" s="1114"/>
      <c r="E198" s="1114"/>
      <c r="F198" s="1114"/>
      <c r="G198" s="1114"/>
      <c r="H198" s="1114"/>
      <c r="I198" s="1114"/>
      <c r="J198" s="1114"/>
      <c r="K198" s="1114"/>
    </row>
    <row r="199" spans="1:11" s="529" customFormat="1" ht="45.75" customHeight="1">
      <c r="A199" s="533"/>
      <c r="B199" s="1114" t="s">
        <v>744</v>
      </c>
      <c r="C199" s="1114"/>
      <c r="D199" s="1114"/>
      <c r="E199" s="1114"/>
      <c r="F199" s="1114"/>
      <c r="G199" s="1114"/>
      <c r="H199" s="1114"/>
      <c r="I199" s="1114"/>
      <c r="J199" s="1114"/>
      <c r="K199" s="1114"/>
    </row>
    <row r="200" spans="1:11" s="529" customFormat="1" ht="18" customHeight="1">
      <c r="A200" s="533"/>
      <c r="B200" s="1114" t="s">
        <v>525</v>
      </c>
      <c r="C200" s="1114"/>
      <c r="D200" s="1114"/>
      <c r="E200" s="1114"/>
      <c r="F200" s="1114"/>
      <c r="G200" s="1114"/>
      <c r="H200" s="1114"/>
      <c r="I200" s="1114"/>
      <c r="J200" s="1114"/>
      <c r="K200" s="1114"/>
    </row>
    <row r="201" spans="1:11" s="529" customFormat="1" ht="24.75" customHeight="1" hidden="1">
      <c r="A201" s="511" t="s">
        <v>1385</v>
      </c>
      <c r="B201" s="431" t="s">
        <v>748</v>
      </c>
      <c r="C201" s="431"/>
      <c r="D201" s="431"/>
      <c r="E201" s="431"/>
      <c r="F201" s="431"/>
      <c r="G201" s="431"/>
      <c r="H201" s="431"/>
      <c r="I201" s="317"/>
      <c r="J201" s="317"/>
      <c r="K201" s="317"/>
    </row>
    <row r="202" spans="1:11" s="529" customFormat="1" ht="91.5" customHeight="1" hidden="1">
      <c r="A202" s="511"/>
      <c r="B202" s="1114" t="s">
        <v>749</v>
      </c>
      <c r="C202" s="1114"/>
      <c r="D202" s="1114"/>
      <c r="E202" s="1114"/>
      <c r="F202" s="1114"/>
      <c r="G202" s="1114"/>
      <c r="H202" s="1114"/>
      <c r="I202" s="1114"/>
      <c r="J202" s="1114"/>
      <c r="K202" s="1114"/>
    </row>
    <row r="203" spans="1:11" s="529" customFormat="1" ht="20.25" customHeight="1" hidden="1">
      <c r="A203" s="511"/>
      <c r="B203" s="1114" t="s">
        <v>750</v>
      </c>
      <c r="C203" s="1114"/>
      <c r="D203" s="1114"/>
      <c r="E203" s="1114"/>
      <c r="F203" s="1114"/>
      <c r="G203" s="1114"/>
      <c r="H203" s="1114"/>
      <c r="I203" s="1114"/>
      <c r="J203" s="1114"/>
      <c r="K203" s="1114"/>
    </row>
    <row r="204" spans="1:11" s="529" customFormat="1" ht="63.75" customHeight="1" hidden="1">
      <c r="A204" s="511"/>
      <c r="B204" s="1114" t="s">
        <v>1715</v>
      </c>
      <c r="C204" s="1114"/>
      <c r="D204" s="1114"/>
      <c r="E204" s="1114"/>
      <c r="F204" s="1114"/>
      <c r="G204" s="1114"/>
      <c r="H204" s="1114"/>
      <c r="I204" s="1114"/>
      <c r="J204" s="1114"/>
      <c r="K204" s="1114"/>
    </row>
    <row r="205" spans="1:11" s="529" customFormat="1" ht="19.5" customHeight="1" hidden="1">
      <c r="A205" s="511"/>
      <c r="B205" s="521" t="s">
        <v>751</v>
      </c>
      <c r="C205" s="520"/>
      <c r="D205" s="518"/>
      <c r="E205" s="518"/>
      <c r="F205" s="518"/>
      <c r="G205" s="518"/>
      <c r="H205" s="518"/>
      <c r="I205" s="518"/>
      <c r="J205" s="518"/>
      <c r="K205" s="518"/>
    </row>
    <row r="206" spans="1:11" s="529" customFormat="1" ht="19.5" customHeight="1" hidden="1">
      <c r="A206" s="511"/>
      <c r="B206" s="1114" t="s">
        <v>752</v>
      </c>
      <c r="C206" s="1114"/>
      <c r="D206" s="1114"/>
      <c r="E206" s="1114"/>
      <c r="F206" s="1114"/>
      <c r="G206" s="1114"/>
      <c r="H206" s="1114"/>
      <c r="I206" s="1114"/>
      <c r="J206" s="1114"/>
      <c r="K206" s="1114"/>
    </row>
    <row r="207" spans="1:11" s="529" customFormat="1" ht="78" customHeight="1" hidden="1">
      <c r="A207" s="511"/>
      <c r="B207" s="1114" t="s">
        <v>938</v>
      </c>
      <c r="C207" s="1114"/>
      <c r="D207" s="1114"/>
      <c r="E207" s="1114"/>
      <c r="F207" s="1114"/>
      <c r="G207" s="1114"/>
      <c r="H207" s="1114"/>
      <c r="I207" s="1114"/>
      <c r="J207" s="1114"/>
      <c r="K207" s="1114"/>
    </row>
    <row r="208" spans="1:11" s="529" customFormat="1" ht="33.75" customHeight="1" hidden="1">
      <c r="A208" s="511"/>
      <c r="B208" s="1114" t="s">
        <v>902</v>
      </c>
      <c r="C208" s="1114"/>
      <c r="D208" s="1114"/>
      <c r="E208" s="1114"/>
      <c r="F208" s="1114"/>
      <c r="G208" s="1114"/>
      <c r="H208" s="1114"/>
      <c r="I208" s="1114"/>
      <c r="J208" s="1114"/>
      <c r="K208" s="1114"/>
    </row>
    <row r="209" spans="1:11" s="529" customFormat="1" ht="27" customHeight="1" hidden="1">
      <c r="A209" s="511"/>
      <c r="B209" s="518"/>
      <c r="C209" s="544" t="s">
        <v>903</v>
      </c>
      <c r="D209" s="544"/>
      <c r="E209" s="709" t="s">
        <v>904</v>
      </c>
      <c r="F209" s="544"/>
      <c r="G209" s="544"/>
      <c r="H209" s="544"/>
      <c r="I209" s="709" t="s">
        <v>905</v>
      </c>
      <c r="J209" s="544"/>
      <c r="K209" s="544"/>
    </row>
    <row r="210" spans="1:11" s="529" customFormat="1" ht="78" customHeight="1" hidden="1">
      <c r="A210" s="511"/>
      <c r="B210" s="518"/>
      <c r="C210" s="1107" t="s">
        <v>371</v>
      </c>
      <c r="D210" s="545"/>
      <c r="E210" s="1114" t="s">
        <v>906</v>
      </c>
      <c r="F210" s="1114"/>
      <c r="G210" s="1114"/>
      <c r="H210" s="545"/>
      <c r="I210" s="1114" t="s">
        <v>907</v>
      </c>
      <c r="J210" s="1114"/>
      <c r="K210" s="1114"/>
    </row>
    <row r="211" spans="1:11" s="529" customFormat="1" ht="32.25" customHeight="1" hidden="1">
      <c r="A211" s="511"/>
      <c r="B211" s="518"/>
      <c r="C211" s="1107"/>
      <c r="D211" s="545"/>
      <c r="E211" s="1107"/>
      <c r="F211" s="1107"/>
      <c r="G211" s="1107"/>
      <c r="H211" s="545"/>
      <c r="I211" s="518"/>
      <c r="J211" s="518"/>
      <c r="K211" s="518"/>
    </row>
    <row r="212" spans="1:11" s="529" customFormat="1" ht="62.25" customHeight="1" hidden="1">
      <c r="A212" s="511"/>
      <c r="B212" s="518"/>
      <c r="C212" s="905" t="s">
        <v>372</v>
      </c>
      <c r="D212" s="545"/>
      <c r="E212" s="1125" t="s">
        <v>908</v>
      </c>
      <c r="F212" s="1125"/>
      <c r="G212" s="1125"/>
      <c r="H212" s="545"/>
      <c r="I212" s="1125" t="s">
        <v>909</v>
      </c>
      <c r="J212" s="1125"/>
      <c r="K212" s="1125"/>
    </row>
    <row r="213" spans="1:11" s="529" customFormat="1" ht="36" customHeight="1" hidden="1">
      <c r="A213" s="511"/>
      <c r="B213" s="518"/>
      <c r="C213" s="1114" t="s">
        <v>1720</v>
      </c>
      <c r="D213" s="1114"/>
      <c r="E213" s="1114"/>
      <c r="F213" s="1114"/>
      <c r="G213" s="1114"/>
      <c r="H213" s="1114"/>
      <c r="I213" s="1114"/>
      <c r="J213" s="1114"/>
      <c r="K213" s="1114"/>
    </row>
    <row r="214" spans="1:11" s="529" customFormat="1" ht="25.5" customHeight="1" hidden="1">
      <c r="A214" s="511"/>
      <c r="B214" s="521" t="s">
        <v>911</v>
      </c>
      <c r="C214" s="520"/>
      <c r="D214" s="518"/>
      <c r="E214" s="518"/>
      <c r="F214" s="518"/>
      <c r="G214" s="518"/>
      <c r="H214" s="518"/>
      <c r="I214" s="518"/>
      <c r="J214" s="518"/>
      <c r="K214" s="518"/>
    </row>
    <row r="215" spans="1:11" s="529" customFormat="1" ht="25.5" customHeight="1" hidden="1">
      <c r="A215" s="511"/>
      <c r="B215" s="1114" t="s">
        <v>913</v>
      </c>
      <c r="C215" s="1114"/>
      <c r="D215" s="1114"/>
      <c r="E215" s="1114"/>
      <c r="F215" s="1114"/>
      <c r="G215" s="1114"/>
      <c r="H215" s="1114"/>
      <c r="I215" s="1114"/>
      <c r="J215" s="1114"/>
      <c r="K215" s="1114"/>
    </row>
    <row r="216" spans="1:11" s="529" customFormat="1" ht="36" customHeight="1" hidden="1">
      <c r="A216" s="511"/>
      <c r="B216" s="1114" t="s">
        <v>914</v>
      </c>
      <c r="C216" s="1114"/>
      <c r="D216" s="1114"/>
      <c r="E216" s="1114"/>
      <c r="F216" s="1114"/>
      <c r="G216" s="1114"/>
      <c r="H216" s="1114"/>
      <c r="I216" s="1114"/>
      <c r="J216" s="1114"/>
      <c r="K216" s="1114"/>
    </row>
    <row r="217" spans="1:11" s="529" customFormat="1" ht="50.25" customHeight="1" hidden="1">
      <c r="A217" s="511"/>
      <c r="B217" s="1114" t="s">
        <v>915</v>
      </c>
      <c r="C217" s="1114"/>
      <c r="D217" s="1114"/>
      <c r="E217" s="1114"/>
      <c r="F217" s="1114"/>
      <c r="G217" s="1114"/>
      <c r="H217" s="1114"/>
      <c r="I217" s="1114"/>
      <c r="J217" s="1114"/>
      <c r="K217" s="1114"/>
    </row>
    <row r="218" spans="1:11" s="709" customFormat="1" ht="25.5" customHeight="1" hidden="1">
      <c r="A218" s="511"/>
      <c r="B218" s="544"/>
      <c r="C218" s="544" t="s">
        <v>903</v>
      </c>
      <c r="D218" s="544"/>
      <c r="E218" s="709" t="s">
        <v>905</v>
      </c>
      <c r="F218" s="544"/>
      <c r="G218" s="544"/>
      <c r="H218" s="544"/>
      <c r="I218" s="709" t="s">
        <v>904</v>
      </c>
      <c r="J218" s="544"/>
      <c r="K218" s="544"/>
    </row>
    <row r="219" spans="1:11" s="529" customFormat="1" ht="80.25" customHeight="1" hidden="1">
      <c r="A219" s="511"/>
      <c r="B219" s="545"/>
      <c r="C219" s="1107" t="s">
        <v>371</v>
      </c>
      <c r="D219" s="545"/>
      <c r="E219" s="1114" t="s">
        <v>907</v>
      </c>
      <c r="F219" s="1114"/>
      <c r="G219" s="1114"/>
      <c r="H219" s="545"/>
      <c r="I219" s="1114" t="s">
        <v>906</v>
      </c>
      <c r="J219" s="1114"/>
      <c r="K219" s="1114"/>
    </row>
    <row r="220" spans="1:11" s="529" customFormat="1" ht="71.25" customHeight="1" hidden="1">
      <c r="A220" s="511"/>
      <c r="B220" s="545"/>
      <c r="C220" s="1107"/>
      <c r="D220" s="545"/>
      <c r="E220" s="518"/>
      <c r="F220" s="518"/>
      <c r="G220" s="518"/>
      <c r="H220" s="545"/>
      <c r="I220" s="1107"/>
      <c r="J220" s="1107"/>
      <c r="K220" s="1107"/>
    </row>
    <row r="221" spans="1:11" s="529" customFormat="1" ht="90.75" customHeight="1" hidden="1">
      <c r="A221" s="511"/>
      <c r="B221" s="545"/>
      <c r="C221" s="905" t="s">
        <v>372</v>
      </c>
      <c r="D221" s="545"/>
      <c r="E221" s="1125" t="s">
        <v>909</v>
      </c>
      <c r="F221" s="1125"/>
      <c r="G221" s="1125"/>
      <c r="H221" s="545"/>
      <c r="I221" s="1125" t="s">
        <v>908</v>
      </c>
      <c r="J221" s="1125"/>
      <c r="K221" s="1125"/>
    </row>
    <row r="222" spans="1:11" s="529" customFormat="1" ht="33" customHeight="1" hidden="1">
      <c r="A222" s="511"/>
      <c r="B222" s="518"/>
      <c r="C222" s="1114" t="s">
        <v>481</v>
      </c>
      <c r="D222" s="1114"/>
      <c r="E222" s="1114"/>
      <c r="F222" s="1114"/>
      <c r="G222" s="1114"/>
      <c r="H222" s="1114"/>
      <c r="I222" s="1114"/>
      <c r="J222" s="1114"/>
      <c r="K222" s="1114"/>
    </row>
    <row r="223" spans="1:11" s="529" customFormat="1" ht="9" customHeight="1" hidden="1">
      <c r="A223" s="513"/>
      <c r="B223" s="1114"/>
      <c r="C223" s="1114"/>
      <c r="D223" s="1114"/>
      <c r="E223" s="1114"/>
      <c r="F223" s="1114"/>
      <c r="G223" s="1114"/>
      <c r="H223" s="1114"/>
      <c r="I223" s="1114"/>
      <c r="J223" s="1114"/>
      <c r="K223" s="1114"/>
    </row>
    <row r="224" spans="1:11" s="515" customFormat="1" ht="24.75" customHeight="1">
      <c r="A224" s="511" t="s">
        <v>1382</v>
      </c>
      <c r="B224" s="431" t="s">
        <v>916</v>
      </c>
      <c r="C224" s="431"/>
      <c r="D224" s="431"/>
      <c r="E224" s="431"/>
      <c r="F224" s="431"/>
      <c r="G224" s="431"/>
      <c r="H224" s="431"/>
      <c r="I224" s="317"/>
      <c r="J224" s="317"/>
      <c r="K224" s="317"/>
    </row>
    <row r="225" spans="1:11" s="515" customFormat="1" ht="21.75" customHeight="1">
      <c r="A225" s="511"/>
      <c r="B225" s="431" t="s">
        <v>1797</v>
      </c>
      <c r="C225" s="431"/>
      <c r="D225" s="431"/>
      <c r="E225" s="431"/>
      <c r="F225" s="431"/>
      <c r="G225" s="431"/>
      <c r="H225" s="431"/>
      <c r="I225" s="317"/>
      <c r="J225" s="317"/>
      <c r="K225" s="317"/>
    </row>
    <row r="226" spans="1:11" s="515" customFormat="1" ht="21.75" customHeight="1">
      <c r="A226" s="511"/>
      <c r="B226" s="431" t="s">
        <v>917</v>
      </c>
      <c r="C226" s="431"/>
      <c r="D226" s="431"/>
      <c r="E226" s="431"/>
      <c r="F226" s="431"/>
      <c r="G226" s="431"/>
      <c r="H226" s="431"/>
      <c r="I226" s="317"/>
      <c r="J226" s="317"/>
      <c r="K226" s="317"/>
    </row>
    <row r="227" spans="1:11" s="515" customFormat="1" ht="75.75" customHeight="1">
      <c r="A227" s="513"/>
      <c r="B227" s="1124" t="s">
        <v>1558</v>
      </c>
      <c r="C227" s="1124"/>
      <c r="D227" s="1124"/>
      <c r="E227" s="1124"/>
      <c r="F227" s="1124"/>
      <c r="G227" s="1124"/>
      <c r="H227" s="1124"/>
      <c r="I227" s="1124"/>
      <c r="J227" s="1124"/>
      <c r="K227" s="1124"/>
    </row>
    <row r="228" spans="1:11" s="515" customFormat="1" ht="32.25" customHeight="1">
      <c r="A228" s="513"/>
      <c r="B228" s="1124" t="s">
        <v>919</v>
      </c>
      <c r="C228" s="1124"/>
      <c r="D228" s="1124"/>
      <c r="E228" s="1124"/>
      <c r="F228" s="1124"/>
      <c r="G228" s="1124"/>
      <c r="H228" s="1124"/>
      <c r="I228" s="1124"/>
      <c r="J228" s="1124"/>
      <c r="K228" s="1124"/>
    </row>
    <row r="229" spans="1:11" s="515" customFormat="1" ht="33" customHeight="1">
      <c r="A229" s="513"/>
      <c r="B229" s="1107" t="s">
        <v>46</v>
      </c>
      <c r="C229" s="1107"/>
      <c r="D229" s="1107"/>
      <c r="E229" s="1107"/>
      <c r="F229" s="1107"/>
      <c r="G229" s="1107"/>
      <c r="H229" s="1107"/>
      <c r="I229" s="1107"/>
      <c r="J229" s="1107"/>
      <c r="K229" s="1107"/>
    </row>
    <row r="230" spans="1:11" s="515" customFormat="1" ht="21.75" customHeight="1">
      <c r="A230" s="511"/>
      <c r="B230" s="431" t="s">
        <v>921</v>
      </c>
      <c r="C230" s="431"/>
      <c r="D230" s="431"/>
      <c r="E230" s="431"/>
      <c r="F230" s="431"/>
      <c r="G230" s="431"/>
      <c r="H230" s="431"/>
      <c r="I230" s="317"/>
      <c r="J230" s="317"/>
      <c r="K230" s="317"/>
    </row>
    <row r="231" spans="1:11" s="515" customFormat="1" ht="63" customHeight="1">
      <c r="A231" s="513"/>
      <c r="B231" s="1124" t="s">
        <v>1559</v>
      </c>
      <c r="C231" s="1124"/>
      <c r="D231" s="1124"/>
      <c r="E231" s="1124"/>
      <c r="F231" s="1124"/>
      <c r="G231" s="1124"/>
      <c r="H231" s="1124"/>
      <c r="I231" s="1124"/>
      <c r="J231" s="1124"/>
      <c r="K231" s="1124"/>
    </row>
    <row r="232" spans="1:11" s="515" customFormat="1" ht="33.75" customHeight="1">
      <c r="A232" s="513"/>
      <c r="B232" s="1124" t="s">
        <v>923</v>
      </c>
      <c r="C232" s="1124"/>
      <c r="D232" s="1124"/>
      <c r="E232" s="1124"/>
      <c r="F232" s="1124"/>
      <c r="G232" s="1124"/>
      <c r="H232" s="1124"/>
      <c r="I232" s="1124"/>
      <c r="J232" s="1124"/>
      <c r="K232" s="1124"/>
    </row>
    <row r="233" spans="1:11" s="515" customFormat="1" ht="21" customHeight="1">
      <c r="A233" s="513"/>
      <c r="B233" s="1107" t="s">
        <v>47</v>
      </c>
      <c r="C233" s="1107"/>
      <c r="D233" s="1107"/>
      <c r="E233" s="1107"/>
      <c r="F233" s="1107"/>
      <c r="G233" s="1107"/>
      <c r="H233" s="1107"/>
      <c r="I233" s="1107"/>
      <c r="J233" s="1107"/>
      <c r="K233" s="1107"/>
    </row>
    <row r="234" spans="1:11" s="515" customFormat="1" ht="21.75" customHeight="1">
      <c r="A234" s="511"/>
      <c r="B234" s="431" t="s">
        <v>924</v>
      </c>
      <c r="C234" s="431"/>
      <c r="D234" s="431"/>
      <c r="E234" s="431"/>
      <c r="F234" s="431"/>
      <c r="G234" s="431"/>
      <c r="H234" s="431"/>
      <c r="I234" s="317"/>
      <c r="J234" s="317"/>
      <c r="K234" s="317"/>
    </row>
    <row r="235" spans="1:11" s="515" customFormat="1" ht="18" customHeight="1">
      <c r="A235" s="511"/>
      <c r="B235" s="515" t="s">
        <v>925</v>
      </c>
      <c r="C235" s="431"/>
      <c r="D235" s="431"/>
      <c r="E235" s="431"/>
      <c r="F235" s="431"/>
      <c r="G235" s="431"/>
      <c r="H235" s="431"/>
      <c r="I235" s="317"/>
      <c r="J235" s="317"/>
      <c r="K235" s="317"/>
    </row>
    <row r="236" spans="1:11" s="515" customFormat="1" ht="21.75" customHeight="1">
      <c r="A236" s="511"/>
      <c r="B236" s="431" t="s">
        <v>926</v>
      </c>
      <c r="C236" s="431"/>
      <c r="D236" s="431"/>
      <c r="E236" s="431"/>
      <c r="F236" s="431"/>
      <c r="G236" s="431"/>
      <c r="H236" s="431"/>
      <c r="I236" s="317"/>
      <c r="J236" s="317"/>
      <c r="K236" s="317"/>
    </row>
    <row r="237" spans="1:11" s="515" customFormat="1" ht="46.5" customHeight="1">
      <c r="A237" s="513"/>
      <c r="B237" s="1124" t="s">
        <v>1794</v>
      </c>
      <c r="C237" s="1124"/>
      <c r="D237" s="1124"/>
      <c r="E237" s="1124"/>
      <c r="F237" s="1124"/>
      <c r="G237" s="1124"/>
      <c r="H237" s="1124"/>
      <c r="I237" s="1124"/>
      <c r="J237" s="1124"/>
      <c r="K237" s="1124"/>
    </row>
    <row r="238" spans="1:11" s="515" customFormat="1" ht="24.75" customHeight="1" hidden="1">
      <c r="A238" s="513"/>
      <c r="B238" s="431" t="s">
        <v>482</v>
      </c>
      <c r="C238" s="827"/>
      <c r="D238" s="827"/>
      <c r="E238" s="827"/>
      <c r="F238" s="827"/>
      <c r="G238" s="827"/>
      <c r="H238" s="827"/>
      <c r="I238" s="827"/>
      <c r="J238" s="827"/>
      <c r="K238" s="827"/>
    </row>
    <row r="239" spans="1:11" s="515" customFormat="1" ht="78" customHeight="1" hidden="1">
      <c r="A239" s="513"/>
      <c r="B239" s="1124" t="s">
        <v>930</v>
      </c>
      <c r="C239" s="1124"/>
      <c r="D239" s="1124"/>
      <c r="E239" s="1124"/>
      <c r="F239" s="1124"/>
      <c r="G239" s="1124"/>
      <c r="H239" s="1124"/>
      <c r="I239" s="1124"/>
      <c r="J239" s="1124"/>
      <c r="K239" s="1124"/>
    </row>
    <row r="240" spans="1:11" s="515" customFormat="1" ht="93.75" customHeight="1" hidden="1">
      <c r="A240" s="513"/>
      <c r="B240" s="1124" t="s">
        <v>296</v>
      </c>
      <c r="C240" s="1124"/>
      <c r="D240" s="1124"/>
      <c r="E240" s="1124"/>
      <c r="F240" s="1124"/>
      <c r="G240" s="1124"/>
      <c r="H240" s="1124"/>
      <c r="I240" s="1124"/>
      <c r="J240" s="1124"/>
      <c r="K240" s="1124"/>
    </row>
    <row r="241" spans="1:11" s="515" customFormat="1" ht="79.5" customHeight="1" hidden="1">
      <c r="A241" s="513"/>
      <c r="B241" s="1124" t="s">
        <v>297</v>
      </c>
      <c r="C241" s="1124"/>
      <c r="D241" s="1124"/>
      <c r="E241" s="1124"/>
      <c r="F241" s="1124"/>
      <c r="G241" s="1124"/>
      <c r="H241" s="1124"/>
      <c r="I241" s="1124"/>
      <c r="J241" s="1124"/>
      <c r="K241" s="1124"/>
    </row>
    <row r="242" spans="1:11" s="515" customFormat="1" ht="84" customHeight="1" hidden="1">
      <c r="A242" s="513"/>
      <c r="B242" s="1124" t="s">
        <v>1798</v>
      </c>
      <c r="C242" s="1124"/>
      <c r="D242" s="1124"/>
      <c r="E242" s="1124"/>
      <c r="F242" s="1124"/>
      <c r="G242" s="1124"/>
      <c r="H242" s="1124"/>
      <c r="I242" s="1124"/>
      <c r="J242" s="1124"/>
      <c r="K242" s="1124"/>
    </row>
    <row r="243" spans="1:11" s="515" customFormat="1" ht="24.75" customHeight="1">
      <c r="A243" s="511" t="s">
        <v>1383</v>
      </c>
      <c r="B243" s="709" t="s">
        <v>300</v>
      </c>
      <c r="C243" s="431"/>
      <c r="D243" s="431"/>
      <c r="E243" s="431"/>
      <c r="F243" s="431"/>
      <c r="G243" s="431"/>
      <c r="H243" s="431"/>
      <c r="I243" s="317"/>
      <c r="J243" s="317"/>
      <c r="K243" s="317"/>
    </row>
    <row r="244" spans="1:11" s="515" customFormat="1" ht="87.75" customHeight="1">
      <c r="A244" s="511"/>
      <c r="B244" s="1118" t="s">
        <v>526</v>
      </c>
      <c r="C244" s="1118"/>
      <c r="D244" s="1118"/>
      <c r="E244" s="1118"/>
      <c r="F244" s="1118"/>
      <c r="G244" s="1118"/>
      <c r="H244" s="1118"/>
      <c r="I244" s="1118"/>
      <c r="J244" s="1118"/>
      <c r="K244" s="1118"/>
    </row>
    <row r="245" spans="1:11" s="515" customFormat="1" ht="15" customHeight="1" hidden="1">
      <c r="A245" s="511" t="s">
        <v>301</v>
      </c>
      <c r="B245" s="431" t="s">
        <v>302</v>
      </c>
      <c r="C245" s="431"/>
      <c r="D245" s="431"/>
      <c r="E245" s="431"/>
      <c r="F245" s="431"/>
      <c r="G245" s="431"/>
      <c r="H245" s="431"/>
      <c r="I245" s="317"/>
      <c r="J245" s="317"/>
      <c r="K245" s="317"/>
    </row>
    <row r="246" spans="1:11" s="515" customFormat="1" ht="9.75" customHeight="1">
      <c r="A246" s="511"/>
      <c r="B246" s="431"/>
      <c r="C246" s="431"/>
      <c r="D246" s="431"/>
      <c r="E246" s="431"/>
      <c r="F246" s="431"/>
      <c r="G246" s="431"/>
      <c r="H246" s="431"/>
      <c r="I246" s="317"/>
      <c r="J246" s="317"/>
      <c r="K246" s="317"/>
    </row>
    <row r="247" spans="1:11" s="529" customFormat="1" ht="30" customHeight="1">
      <c r="A247" s="574" t="s">
        <v>1255</v>
      </c>
      <c r="B247" s="431" t="s">
        <v>304</v>
      </c>
      <c r="C247" s="575"/>
      <c r="D247" s="575"/>
      <c r="E247" s="575"/>
      <c r="F247" s="575"/>
      <c r="G247" s="575"/>
      <c r="H247" s="575"/>
      <c r="I247" s="317"/>
      <c r="J247" s="317"/>
      <c r="K247" s="317"/>
    </row>
    <row r="248" spans="1:11" s="529" customFormat="1" ht="27.75" customHeight="1">
      <c r="A248" s="511" t="s">
        <v>62</v>
      </c>
      <c r="B248" s="431" t="s">
        <v>373</v>
      </c>
      <c r="C248" s="431"/>
      <c r="D248" s="431"/>
      <c r="E248" s="431"/>
      <c r="F248" s="431"/>
      <c r="G248" s="431"/>
      <c r="H248" s="431"/>
      <c r="I248" s="828" t="s">
        <v>11</v>
      </c>
      <c r="J248" s="828"/>
      <c r="K248" s="828" t="s">
        <v>1702</v>
      </c>
    </row>
    <row r="249" spans="1:11" s="431" customFormat="1" ht="19.5" customHeight="1">
      <c r="A249" s="511"/>
      <c r="B249" s="431" t="s">
        <v>306</v>
      </c>
      <c r="I249" s="317">
        <v>4596999655</v>
      </c>
      <c r="J249" s="317"/>
      <c r="K249" s="317">
        <v>5391570911</v>
      </c>
    </row>
    <row r="250" spans="1:11" s="529" customFormat="1" ht="16.5" customHeight="1">
      <c r="A250" s="513"/>
      <c r="B250" s="515"/>
      <c r="C250" s="515" t="s">
        <v>307</v>
      </c>
      <c r="D250" s="515"/>
      <c r="E250" s="515"/>
      <c r="F250" s="515"/>
      <c r="G250" s="515"/>
      <c r="H250" s="515"/>
      <c r="I250" s="309">
        <v>927754364</v>
      </c>
      <c r="J250" s="309"/>
      <c r="K250" s="309">
        <v>864316320</v>
      </c>
    </row>
    <row r="251" spans="1:11" s="529" customFormat="1" ht="16.5" customHeight="1">
      <c r="A251" s="513"/>
      <c r="B251" s="515"/>
      <c r="C251" s="515" t="s">
        <v>855</v>
      </c>
      <c r="D251" s="515"/>
      <c r="E251" s="515"/>
      <c r="F251" s="515"/>
      <c r="G251" s="515"/>
      <c r="H251" s="515"/>
      <c r="I251" s="309">
        <v>3669245291</v>
      </c>
      <c r="J251" s="309"/>
      <c r="K251" s="309">
        <v>4527254591</v>
      </c>
    </row>
    <row r="252" spans="1:11" s="529" customFormat="1" ht="16.5" customHeight="1">
      <c r="A252" s="513"/>
      <c r="B252" s="515"/>
      <c r="C252" s="517" t="s">
        <v>995</v>
      </c>
      <c r="D252" s="515"/>
      <c r="E252" s="515"/>
      <c r="F252" s="515"/>
      <c r="G252" s="515"/>
      <c r="H252" s="515"/>
      <c r="I252" s="323">
        <v>3669245291</v>
      </c>
      <c r="J252" s="309"/>
      <c r="K252" s="323">
        <v>4527254591</v>
      </c>
    </row>
    <row r="253" spans="1:11" s="529" customFormat="1" ht="15.75" customHeight="1" hidden="1">
      <c r="A253" s="513"/>
      <c r="B253" s="515"/>
      <c r="C253" s="515" t="s">
        <v>308</v>
      </c>
      <c r="D253" s="515"/>
      <c r="E253" s="515"/>
      <c r="F253" s="515"/>
      <c r="G253" s="515"/>
      <c r="H253" s="515"/>
      <c r="I253" s="309"/>
      <c r="J253" s="309"/>
      <c r="K253" s="309"/>
    </row>
    <row r="254" spans="1:11" s="431" customFormat="1" ht="19.5" customHeight="1">
      <c r="A254" s="511"/>
      <c r="B254" s="431" t="s">
        <v>309</v>
      </c>
      <c r="I254" s="317">
        <v>4000000000</v>
      </c>
      <c r="J254" s="317"/>
      <c r="K254" s="317">
        <v>0</v>
      </c>
    </row>
    <row r="255" spans="1:11" s="529" customFormat="1" ht="16.5" customHeight="1">
      <c r="A255" s="513"/>
      <c r="B255" s="515"/>
      <c r="C255" s="515" t="s">
        <v>996</v>
      </c>
      <c r="D255" s="515"/>
      <c r="E255" s="515"/>
      <c r="F255" s="515"/>
      <c r="G255" s="515"/>
      <c r="H255" s="515"/>
      <c r="I255" s="309">
        <v>4000000000</v>
      </c>
      <c r="J255" s="309"/>
      <c r="K255" s="309">
        <v>0</v>
      </c>
    </row>
    <row r="256" spans="1:11" s="529" customFormat="1" ht="15.75" customHeight="1" hidden="1">
      <c r="A256" s="513"/>
      <c r="B256" s="515"/>
      <c r="C256" s="515" t="s">
        <v>311</v>
      </c>
      <c r="D256" s="515"/>
      <c r="E256" s="515"/>
      <c r="F256" s="515"/>
      <c r="G256" s="515"/>
      <c r="H256" s="515"/>
      <c r="I256" s="309"/>
      <c r="J256" s="309"/>
      <c r="K256" s="309"/>
    </row>
    <row r="257" spans="1:11" s="529" customFormat="1" ht="21" customHeight="1" thickBot="1">
      <c r="A257" s="516"/>
      <c r="B257" s="431"/>
      <c r="C257" s="431" t="s">
        <v>312</v>
      </c>
      <c r="D257" s="517"/>
      <c r="E257" s="517"/>
      <c r="F257" s="517"/>
      <c r="G257" s="517"/>
      <c r="H257" s="517"/>
      <c r="I257" s="577">
        <v>8596999655</v>
      </c>
      <c r="J257" s="317"/>
      <c r="K257" s="577">
        <v>5391570911</v>
      </c>
    </row>
    <row r="258" spans="1:11" s="529" customFormat="1" ht="27.75" customHeight="1" thickTop="1">
      <c r="A258" s="511" t="s">
        <v>64</v>
      </c>
      <c r="B258" s="431" t="s">
        <v>544</v>
      </c>
      <c r="C258" s="431"/>
      <c r="D258" s="431"/>
      <c r="E258" s="431"/>
      <c r="F258" s="431"/>
      <c r="G258" s="431"/>
      <c r="H258" s="431"/>
      <c r="I258" s="828"/>
      <c r="J258" s="828"/>
      <c r="K258" s="828"/>
    </row>
    <row r="259" spans="1:11" s="529" customFormat="1" ht="19.5" customHeight="1">
      <c r="A259" s="511"/>
      <c r="B259" s="431"/>
      <c r="C259" s="431"/>
      <c r="D259" s="431"/>
      <c r="E259" s="1123" t="s">
        <v>11</v>
      </c>
      <c r="F259" s="1123"/>
      <c r="G259" s="1123"/>
      <c r="H259" s="517"/>
      <c r="I259" s="1126" t="s">
        <v>1702</v>
      </c>
      <c r="J259" s="1126"/>
      <c r="K259" s="1126"/>
    </row>
    <row r="260" spans="1:11" s="529" customFormat="1" ht="19.5" customHeight="1">
      <c r="A260" s="511"/>
      <c r="B260" s="431"/>
      <c r="C260" s="431"/>
      <c r="D260" s="431"/>
      <c r="E260" s="580" t="s">
        <v>315</v>
      </c>
      <c r="F260" s="581"/>
      <c r="G260" s="580" t="s">
        <v>316</v>
      </c>
      <c r="H260" s="582"/>
      <c r="I260" s="583" t="s">
        <v>315</v>
      </c>
      <c r="J260" s="581"/>
      <c r="K260" s="583" t="s">
        <v>316</v>
      </c>
    </row>
    <row r="261" spans="1:11" s="529" customFormat="1" ht="15" hidden="1">
      <c r="A261" s="513"/>
      <c r="B261" s="515" t="s">
        <v>317</v>
      </c>
      <c r="C261" s="515"/>
      <c r="D261" s="515"/>
      <c r="E261" s="515"/>
      <c r="F261" s="515"/>
      <c r="G261" s="515"/>
      <c r="H261" s="515"/>
      <c r="I261" s="309"/>
      <c r="J261" s="309"/>
      <c r="K261" s="309"/>
    </row>
    <row r="262" spans="1:11" s="517" customFormat="1" ht="15" hidden="1">
      <c r="A262" s="516"/>
      <c r="C262" s="517" t="s">
        <v>319</v>
      </c>
      <c r="I262" s="323"/>
      <c r="J262" s="323"/>
      <c r="K262" s="323"/>
    </row>
    <row r="263" spans="1:11" s="529" customFormat="1" ht="18" customHeight="1">
      <c r="A263" s="513"/>
      <c r="B263" s="431" t="s">
        <v>320</v>
      </c>
      <c r="C263" s="515"/>
      <c r="D263" s="515"/>
      <c r="E263" s="431"/>
      <c r="F263" s="431"/>
      <c r="G263" s="961">
        <v>39000000000</v>
      </c>
      <c r="H263" s="431"/>
      <c r="I263" s="317"/>
      <c r="J263" s="317"/>
      <c r="K263" s="961">
        <v>36000000000</v>
      </c>
    </row>
    <row r="264" spans="1:11" s="529" customFormat="1" ht="30.75" customHeight="1">
      <c r="A264" s="513"/>
      <c r="B264" s="1111" t="s">
        <v>545</v>
      </c>
      <c r="C264" s="1111"/>
      <c r="D264" s="515"/>
      <c r="E264" s="515"/>
      <c r="F264" s="515"/>
      <c r="G264" s="962">
        <v>34000000000</v>
      </c>
      <c r="H264" s="515"/>
      <c r="I264" s="309"/>
      <c r="J264" s="309"/>
      <c r="K264" s="962">
        <v>31000000000</v>
      </c>
    </row>
    <row r="265" spans="1:11" s="529" customFormat="1" ht="30.75" customHeight="1">
      <c r="A265" s="513"/>
      <c r="B265" s="1112" t="s">
        <v>546</v>
      </c>
      <c r="C265" s="1112"/>
      <c r="D265" s="515"/>
      <c r="E265" s="515"/>
      <c r="F265" s="515"/>
      <c r="G265" s="323">
        <v>10000000000</v>
      </c>
      <c r="H265" s="517"/>
      <c r="I265" s="323"/>
      <c r="J265" s="323"/>
      <c r="K265" s="323">
        <v>10000000000</v>
      </c>
    </row>
    <row r="266" spans="1:11" s="529" customFormat="1" ht="31.5" customHeight="1">
      <c r="A266" s="513"/>
      <c r="B266" s="1112" t="s">
        <v>547</v>
      </c>
      <c r="C266" s="1112"/>
      <c r="D266" s="515"/>
      <c r="E266" s="515"/>
      <c r="F266" s="515"/>
      <c r="G266" s="323">
        <v>10000000000</v>
      </c>
      <c r="H266" s="517"/>
      <c r="I266" s="323"/>
      <c r="J266" s="323"/>
      <c r="K266" s="323">
        <v>10000000000</v>
      </c>
    </row>
    <row r="267" spans="1:11" s="529" customFormat="1" ht="28.5" customHeight="1">
      <c r="A267" s="513"/>
      <c r="B267" s="1112" t="s">
        <v>548</v>
      </c>
      <c r="C267" s="1112"/>
      <c r="D267" s="515"/>
      <c r="E267" s="515"/>
      <c r="F267" s="515"/>
      <c r="G267" s="323">
        <v>14000000000</v>
      </c>
      <c r="H267" s="517"/>
      <c r="I267" s="323"/>
      <c r="J267" s="323"/>
      <c r="K267" s="323">
        <v>11000000000</v>
      </c>
    </row>
    <row r="268" spans="1:11" s="529" customFormat="1" ht="45.75" customHeight="1" hidden="1">
      <c r="A268" s="513"/>
      <c r="B268" s="1112" t="s">
        <v>28</v>
      </c>
      <c r="C268" s="1136"/>
      <c r="D268" s="515"/>
      <c r="E268" s="515"/>
      <c r="F268" s="515"/>
      <c r="G268" s="323">
        <v>0</v>
      </c>
      <c r="H268" s="517"/>
      <c r="I268" s="323"/>
      <c r="J268" s="323"/>
      <c r="K268" s="323">
        <v>0</v>
      </c>
    </row>
    <row r="269" spans="1:11" s="529" customFormat="1" ht="59.25" customHeight="1">
      <c r="A269" s="513"/>
      <c r="B269" s="1111" t="s">
        <v>32</v>
      </c>
      <c r="C269" s="1111"/>
      <c r="D269" s="515"/>
      <c r="E269" s="515"/>
      <c r="F269" s="515"/>
      <c r="G269" s="962">
        <v>5000000000</v>
      </c>
      <c r="H269" s="962"/>
      <c r="I269" s="962"/>
      <c r="J269" s="962"/>
      <c r="K269" s="962">
        <v>5000000000</v>
      </c>
    </row>
    <row r="270" spans="1:11" s="529" customFormat="1" ht="30" customHeight="1">
      <c r="A270" s="513"/>
      <c r="B270" s="1125" t="s">
        <v>321</v>
      </c>
      <c r="C270" s="1125"/>
      <c r="D270" s="586"/>
      <c r="E270" s="586"/>
      <c r="F270" s="586"/>
      <c r="G270" s="1027">
        <v>0</v>
      </c>
      <c r="H270" s="515"/>
      <c r="I270" s="309"/>
      <c r="J270" s="309"/>
      <c r="K270" s="309">
        <v>0</v>
      </c>
    </row>
    <row r="271" spans="1:11" s="529" customFormat="1" ht="21" customHeight="1" thickBot="1">
      <c r="A271" s="587"/>
      <c r="B271" s="431"/>
      <c r="C271" s="431" t="s">
        <v>312</v>
      </c>
      <c r="D271" s="517"/>
      <c r="E271" s="577">
        <v>0</v>
      </c>
      <c r="F271" s="577"/>
      <c r="G271" s="577">
        <v>39000000000</v>
      </c>
      <c r="H271" s="517"/>
      <c r="I271" s="577">
        <v>0</v>
      </c>
      <c r="J271" s="577"/>
      <c r="K271" s="577">
        <v>36000000000</v>
      </c>
    </row>
    <row r="272" spans="1:11" s="529" customFormat="1" ht="48" customHeight="1" hidden="1" thickTop="1">
      <c r="A272" s="587"/>
      <c r="B272" s="1137" t="s">
        <v>27</v>
      </c>
      <c r="C272" s="1137"/>
      <c r="D272" s="1137"/>
      <c r="E272" s="1137"/>
      <c r="F272" s="1137"/>
      <c r="G272" s="1137"/>
      <c r="H272" s="1137"/>
      <c r="I272" s="1137"/>
      <c r="J272" s="1137"/>
      <c r="K272" s="1137"/>
    </row>
    <row r="273" spans="1:11" s="515" customFormat="1" ht="97.5" customHeight="1" thickTop="1">
      <c r="A273" s="513"/>
      <c r="B273" s="1116" t="s">
        <v>31</v>
      </c>
      <c r="C273" s="1116"/>
      <c r="D273" s="1116"/>
      <c r="E273" s="1116"/>
      <c r="F273" s="1116"/>
      <c r="G273" s="1116"/>
      <c r="H273" s="1116"/>
      <c r="I273" s="1116"/>
      <c r="J273" s="1116"/>
      <c r="K273" s="1116"/>
    </row>
    <row r="274" spans="1:11" s="515" customFormat="1" ht="48" customHeight="1" hidden="1">
      <c r="A274" s="513"/>
      <c r="B274" s="1137" t="s">
        <v>27</v>
      </c>
      <c r="C274" s="1137"/>
      <c r="D274" s="1137"/>
      <c r="E274" s="1137"/>
      <c r="F274" s="1137"/>
      <c r="G274" s="1137"/>
      <c r="H274" s="1137"/>
      <c r="I274" s="1137"/>
      <c r="J274" s="1137"/>
      <c r="K274" s="1137"/>
    </row>
    <row r="275" spans="1:11" s="515" customFormat="1" ht="74.25" customHeight="1">
      <c r="A275" s="513"/>
      <c r="B275" s="1051"/>
      <c r="C275" s="1051"/>
      <c r="D275" s="1051"/>
      <c r="E275" s="1051"/>
      <c r="F275" s="1051"/>
      <c r="G275" s="1051"/>
      <c r="H275" s="1051"/>
      <c r="I275" s="1051"/>
      <c r="J275" s="1051"/>
      <c r="K275" s="1051"/>
    </row>
    <row r="276" spans="1:11" s="529" customFormat="1" ht="27.75" customHeight="1">
      <c r="A276" s="511" t="s">
        <v>66</v>
      </c>
      <c r="B276" s="431" t="s">
        <v>324</v>
      </c>
      <c r="C276" s="431"/>
      <c r="D276" s="431"/>
      <c r="E276" s="431"/>
      <c r="F276" s="431"/>
      <c r="G276" s="431"/>
      <c r="H276" s="544"/>
      <c r="I276" s="828" t="s">
        <v>11</v>
      </c>
      <c r="J276" s="828"/>
      <c r="K276" s="828" t="s">
        <v>1702</v>
      </c>
    </row>
    <row r="277" spans="1:11" s="529" customFormat="1" ht="16.5" customHeight="1">
      <c r="A277" s="511"/>
      <c r="B277" s="515"/>
      <c r="C277" s="515" t="s">
        <v>325</v>
      </c>
      <c r="D277" s="431"/>
      <c r="E277" s="431"/>
      <c r="F277" s="431"/>
      <c r="G277" s="431"/>
      <c r="H277" s="544"/>
      <c r="I277" s="791">
        <v>1899045687</v>
      </c>
      <c r="J277" s="791"/>
      <c r="K277" s="791">
        <v>1801041715</v>
      </c>
    </row>
    <row r="278" spans="1:11" s="529" customFormat="1" ht="16.5" customHeight="1">
      <c r="A278" s="511"/>
      <c r="B278" s="515"/>
      <c r="C278" s="855" t="s">
        <v>527</v>
      </c>
      <c r="D278" s="431"/>
      <c r="E278" s="431"/>
      <c r="F278" s="431"/>
      <c r="G278" s="431"/>
      <c r="H278" s="544"/>
      <c r="I278" s="897">
        <v>473188653</v>
      </c>
      <c r="J278" s="897"/>
      <c r="K278" s="897">
        <v>300216282</v>
      </c>
    </row>
    <row r="279" spans="1:11" s="529" customFormat="1" ht="16.5" customHeight="1">
      <c r="A279" s="511"/>
      <c r="B279" s="515"/>
      <c r="C279" s="855" t="s">
        <v>528</v>
      </c>
      <c r="D279" s="431"/>
      <c r="E279" s="431"/>
      <c r="F279" s="431"/>
      <c r="G279" s="431"/>
      <c r="H279" s="544"/>
      <c r="I279" s="897">
        <v>1263807578</v>
      </c>
      <c r="J279" s="897"/>
      <c r="K279" s="897">
        <v>1323697977</v>
      </c>
    </row>
    <row r="280" spans="1:11" s="529" customFormat="1" ht="16.5" customHeight="1">
      <c r="A280" s="511"/>
      <c r="B280" s="515"/>
      <c r="C280" s="855" t="s">
        <v>1607</v>
      </c>
      <c r="D280" s="431"/>
      <c r="E280" s="431"/>
      <c r="F280" s="431"/>
      <c r="G280" s="431"/>
      <c r="H280" s="544"/>
      <c r="I280" s="897">
        <v>162049456</v>
      </c>
      <c r="J280" s="897"/>
      <c r="K280" s="897">
        <v>177127456</v>
      </c>
    </row>
    <row r="281" spans="1:11" s="529" customFormat="1" ht="15.75" customHeight="1" hidden="1">
      <c r="A281" s="511"/>
      <c r="B281" s="431"/>
      <c r="C281" s="515" t="s">
        <v>326</v>
      </c>
      <c r="D281" s="431"/>
      <c r="E281" s="431"/>
      <c r="F281" s="431"/>
      <c r="G281" s="431"/>
      <c r="H281" s="544"/>
      <c r="I281" s="791">
        <v>0</v>
      </c>
      <c r="J281" s="791"/>
      <c r="K281" s="791">
        <v>0</v>
      </c>
    </row>
    <row r="282" spans="1:11" s="529" customFormat="1" ht="16.5" customHeight="1" hidden="1">
      <c r="A282" s="511"/>
      <c r="C282" s="431" t="s">
        <v>327</v>
      </c>
      <c r="D282" s="431"/>
      <c r="E282" s="431"/>
      <c r="F282" s="431"/>
      <c r="G282" s="431"/>
      <c r="H282" s="544"/>
      <c r="I282" s="829"/>
      <c r="J282" s="829"/>
      <c r="K282" s="829"/>
    </row>
    <row r="283" spans="1:11" s="529" customFormat="1" ht="16.5" customHeight="1" hidden="1">
      <c r="A283" s="511"/>
      <c r="B283" s="431"/>
      <c r="C283" s="515" t="s">
        <v>300</v>
      </c>
      <c r="D283" s="431"/>
      <c r="E283" s="431"/>
      <c r="F283" s="431"/>
      <c r="G283" s="431"/>
      <c r="H283" s="544"/>
      <c r="I283" s="829"/>
      <c r="J283" s="829"/>
      <c r="K283" s="829"/>
    </row>
    <row r="284" spans="1:11" s="529" customFormat="1" ht="16.5" customHeight="1" hidden="1">
      <c r="A284" s="511"/>
      <c r="B284" s="431"/>
      <c r="C284" s="517" t="s">
        <v>328</v>
      </c>
      <c r="D284" s="431"/>
      <c r="E284" s="431"/>
      <c r="F284" s="431"/>
      <c r="G284" s="431"/>
      <c r="H284" s="544"/>
      <c r="I284" s="829"/>
      <c r="J284" s="829"/>
      <c r="K284" s="829"/>
    </row>
    <row r="285" spans="1:11" s="529" customFormat="1" ht="16.5" customHeight="1" hidden="1">
      <c r="A285" s="511"/>
      <c r="B285" s="431"/>
      <c r="C285" s="517" t="s">
        <v>329</v>
      </c>
      <c r="D285" s="431"/>
      <c r="E285" s="431"/>
      <c r="F285" s="431"/>
      <c r="G285" s="431"/>
      <c r="H285" s="544"/>
      <c r="I285" s="829"/>
      <c r="J285" s="829"/>
      <c r="K285" s="829"/>
    </row>
    <row r="286" spans="1:11" s="529" customFormat="1" ht="16.5" customHeight="1" hidden="1">
      <c r="A286" s="511"/>
      <c r="B286" s="431"/>
      <c r="C286" s="515" t="s">
        <v>330</v>
      </c>
      <c r="D286" s="431"/>
      <c r="E286" s="431"/>
      <c r="F286" s="431"/>
      <c r="G286" s="431"/>
      <c r="H286" s="544"/>
      <c r="I286" s="829"/>
      <c r="J286" s="829"/>
      <c r="K286" s="829"/>
    </row>
    <row r="287" spans="1:11" s="529" customFormat="1" ht="16.5" customHeight="1" hidden="1">
      <c r="A287" s="511"/>
      <c r="B287" s="431"/>
      <c r="C287" s="517" t="s">
        <v>331</v>
      </c>
      <c r="D287" s="431"/>
      <c r="E287" s="431"/>
      <c r="F287" s="431"/>
      <c r="G287" s="431"/>
      <c r="H287" s="544"/>
      <c r="I287" s="829"/>
      <c r="J287" s="829"/>
      <c r="K287" s="829"/>
    </row>
    <row r="288" spans="1:11" s="529" customFormat="1" ht="21" customHeight="1" thickBot="1">
      <c r="A288" s="511"/>
      <c r="B288" s="431"/>
      <c r="C288" s="431" t="s">
        <v>312</v>
      </c>
      <c r="D288" s="517"/>
      <c r="E288" s="517"/>
      <c r="F288" s="517"/>
      <c r="G288" s="517"/>
      <c r="H288" s="517"/>
      <c r="I288" s="830">
        <v>1899045687</v>
      </c>
      <c r="J288" s="829"/>
      <c r="K288" s="830">
        <v>1801041715</v>
      </c>
    </row>
    <row r="289" spans="1:11" s="529" customFormat="1" ht="6" customHeight="1" hidden="1">
      <c r="A289" s="511"/>
      <c r="B289" s="431"/>
      <c r="C289" s="431"/>
      <c r="D289" s="517"/>
      <c r="E289" s="517"/>
      <c r="F289" s="517"/>
      <c r="G289" s="517"/>
      <c r="H289" s="517"/>
      <c r="I289" s="317"/>
      <c r="J289" s="317"/>
      <c r="K289" s="317"/>
    </row>
    <row r="290" spans="1:11" s="529" customFormat="1" ht="30.75" customHeight="1" hidden="1">
      <c r="A290" s="511"/>
      <c r="B290" s="431"/>
      <c r="C290" s="1127" t="s">
        <v>1746</v>
      </c>
      <c r="D290" s="1127"/>
      <c r="E290" s="1127"/>
      <c r="F290" s="1127"/>
      <c r="G290" s="1127"/>
      <c r="H290" s="1127"/>
      <c r="I290" s="1127"/>
      <c r="J290" s="1127"/>
      <c r="K290" s="1127"/>
    </row>
    <row r="291" spans="1:11" s="529" customFormat="1" ht="27.75" customHeight="1" thickTop="1">
      <c r="A291" s="511" t="s">
        <v>68</v>
      </c>
      <c r="B291" s="431" t="s">
        <v>332</v>
      </c>
      <c r="C291" s="431"/>
      <c r="D291" s="431"/>
      <c r="E291" s="431"/>
      <c r="F291" s="431"/>
      <c r="G291" s="431"/>
      <c r="H291" s="431"/>
      <c r="I291" s="828" t="s">
        <v>11</v>
      </c>
      <c r="J291" s="828"/>
      <c r="K291" s="828" t="s">
        <v>1702</v>
      </c>
    </row>
    <row r="292" spans="1:11" s="529" customFormat="1" ht="16.5" customHeight="1">
      <c r="A292" s="511"/>
      <c r="B292" s="515"/>
      <c r="C292" s="515" t="s">
        <v>333</v>
      </c>
      <c r="D292" s="431"/>
      <c r="E292" s="431"/>
      <c r="F292" s="431"/>
      <c r="G292" s="431"/>
      <c r="H292" s="544"/>
      <c r="I292" s="791">
        <v>1562088812</v>
      </c>
      <c r="J292" s="791"/>
      <c r="K292" s="791">
        <v>91593653</v>
      </c>
    </row>
    <row r="293" spans="1:11" s="529" customFormat="1" ht="15.75" customHeight="1" hidden="1">
      <c r="A293" s="511"/>
      <c r="B293" s="515"/>
      <c r="C293" s="515" t="s">
        <v>334</v>
      </c>
      <c r="D293" s="431"/>
      <c r="E293" s="431"/>
      <c r="F293" s="431"/>
      <c r="G293" s="431"/>
      <c r="H293" s="544"/>
      <c r="I293" s="829">
        <v>0</v>
      </c>
      <c r="J293" s="829"/>
      <c r="K293" s="829">
        <v>0</v>
      </c>
    </row>
    <row r="294" spans="1:11" s="529" customFormat="1" ht="21" customHeight="1" thickBot="1">
      <c r="A294" s="511"/>
      <c r="B294" s="431"/>
      <c r="C294" s="431" t="s">
        <v>312</v>
      </c>
      <c r="D294" s="517"/>
      <c r="E294" s="517"/>
      <c r="F294" s="517"/>
      <c r="G294" s="517"/>
      <c r="H294" s="517"/>
      <c r="I294" s="830">
        <v>1562088812</v>
      </c>
      <c r="J294" s="829"/>
      <c r="K294" s="830">
        <v>91593653</v>
      </c>
    </row>
    <row r="295" spans="1:11" s="529" customFormat="1" ht="27.75" customHeight="1" thickTop="1">
      <c r="A295" s="511" t="s">
        <v>71</v>
      </c>
      <c r="B295" s="431" t="s">
        <v>484</v>
      </c>
      <c r="C295" s="431"/>
      <c r="D295" s="431"/>
      <c r="E295" s="431"/>
      <c r="F295" s="431"/>
      <c r="G295" s="431"/>
      <c r="H295" s="431"/>
      <c r="I295" s="828" t="s">
        <v>11</v>
      </c>
      <c r="J295" s="828"/>
      <c r="K295" s="828" t="s">
        <v>1702</v>
      </c>
    </row>
    <row r="296" spans="1:11" s="529" customFormat="1" ht="15.75" customHeight="1" hidden="1">
      <c r="A296" s="513"/>
      <c r="C296" s="515" t="s">
        <v>997</v>
      </c>
      <c r="D296" s="515"/>
      <c r="E296" s="515"/>
      <c r="F296" s="515"/>
      <c r="G296" s="515"/>
      <c r="H296" s="515"/>
      <c r="I296" s="309">
        <v>0</v>
      </c>
      <c r="J296" s="309"/>
      <c r="K296" s="309">
        <v>0</v>
      </c>
    </row>
    <row r="297" spans="1:11" s="529" customFormat="1" ht="15.75" customHeight="1" hidden="1">
      <c r="A297" s="513"/>
      <c r="C297" s="515" t="s">
        <v>998</v>
      </c>
      <c r="D297" s="515"/>
      <c r="E297" s="515"/>
      <c r="F297" s="515"/>
      <c r="G297" s="515"/>
      <c r="H297" s="515"/>
      <c r="I297" s="309">
        <v>0</v>
      </c>
      <c r="J297" s="309"/>
      <c r="K297" s="309">
        <v>0</v>
      </c>
    </row>
    <row r="298" spans="1:11" s="529" customFormat="1" ht="16.5" customHeight="1">
      <c r="A298" s="513"/>
      <c r="C298" s="515" t="s">
        <v>530</v>
      </c>
      <c r="D298" s="515"/>
      <c r="E298" s="515"/>
      <c r="F298" s="515"/>
      <c r="G298" s="515"/>
      <c r="H298" s="515"/>
      <c r="I298" s="309">
        <v>201000000</v>
      </c>
      <c r="J298" s="309"/>
      <c r="K298" s="309">
        <v>232500000</v>
      </c>
    </row>
    <row r="299" spans="1:11" s="529" customFormat="1" ht="16.5" customHeight="1">
      <c r="A299" s="513"/>
      <c r="C299" s="515" t="s">
        <v>531</v>
      </c>
      <c r="D299" s="515"/>
      <c r="E299" s="515"/>
      <c r="F299" s="515"/>
      <c r="G299" s="515"/>
      <c r="H299" s="515"/>
      <c r="I299" s="309">
        <v>15136755</v>
      </c>
      <c r="J299" s="309"/>
      <c r="K299" s="309">
        <v>664443045</v>
      </c>
    </row>
    <row r="300" spans="1:11" s="529" customFormat="1" ht="15.75" customHeight="1" hidden="1">
      <c r="A300" s="513"/>
      <c r="C300" s="515"/>
      <c r="D300" s="515"/>
      <c r="E300" s="515"/>
      <c r="F300" s="515"/>
      <c r="G300" s="515"/>
      <c r="H300" s="515"/>
      <c r="I300" s="309"/>
      <c r="J300" s="309"/>
      <c r="K300" s="309">
        <v>0</v>
      </c>
    </row>
    <row r="301" spans="1:11" s="529" customFormat="1" ht="21" customHeight="1" thickBot="1">
      <c r="A301" s="511"/>
      <c r="B301" s="431"/>
      <c r="C301" s="431" t="s">
        <v>312</v>
      </c>
      <c r="D301" s="517"/>
      <c r="E301" s="517"/>
      <c r="F301" s="517"/>
      <c r="G301" s="517"/>
      <c r="H301" s="517"/>
      <c r="I301" s="577">
        <v>216136755</v>
      </c>
      <c r="J301" s="317"/>
      <c r="K301" s="577">
        <v>896943045</v>
      </c>
    </row>
    <row r="302" spans="1:11" s="529" customFormat="1" ht="34.5" customHeight="1" hidden="1">
      <c r="A302" s="511"/>
      <c r="B302" s="431"/>
      <c r="C302" s="1127" t="s">
        <v>1746</v>
      </c>
      <c r="D302" s="1127"/>
      <c r="E302" s="1127"/>
      <c r="F302" s="1127"/>
      <c r="G302" s="1127"/>
      <c r="H302" s="1127"/>
      <c r="I302" s="1127"/>
      <c r="J302" s="1127"/>
      <c r="K302" s="1127"/>
    </row>
    <row r="303" spans="1:11" s="529" customFormat="1" ht="30.75" customHeight="1" hidden="1" thickTop="1">
      <c r="A303" s="511" t="s">
        <v>73</v>
      </c>
      <c r="B303" s="431" t="s">
        <v>483</v>
      </c>
      <c r="C303" s="515"/>
      <c r="D303" s="515"/>
      <c r="E303" s="515"/>
      <c r="F303" s="515"/>
      <c r="G303" s="515"/>
      <c r="H303" s="515"/>
      <c r="I303" s="1008" t="s">
        <v>7</v>
      </c>
      <c r="J303" s="828"/>
      <c r="K303" s="1008" t="s">
        <v>932</v>
      </c>
    </row>
    <row r="304" spans="1:11" s="529" customFormat="1" ht="15.75" customHeight="1" hidden="1">
      <c r="A304" s="513"/>
      <c r="B304" s="431"/>
      <c r="C304" s="515" t="s">
        <v>338</v>
      </c>
      <c r="D304" s="515"/>
      <c r="F304" s="515"/>
      <c r="H304" s="515"/>
      <c r="I304" s="963">
        <v>0</v>
      </c>
      <c r="J304" s="309"/>
      <c r="K304" s="309"/>
    </row>
    <row r="305" spans="1:11" s="529" customFormat="1" ht="15.75" customHeight="1" hidden="1">
      <c r="A305" s="513"/>
      <c r="B305" s="431"/>
      <c r="C305" s="515" t="s">
        <v>339</v>
      </c>
      <c r="D305" s="515"/>
      <c r="E305" s="515"/>
      <c r="F305" s="515"/>
      <c r="G305" s="515"/>
      <c r="H305" s="515"/>
      <c r="I305" s="309">
        <v>0</v>
      </c>
      <c r="J305" s="309"/>
      <c r="K305" s="309"/>
    </row>
    <row r="306" spans="1:11" s="529" customFormat="1" ht="15.75" customHeight="1" hidden="1">
      <c r="A306" s="513"/>
      <c r="B306" s="431"/>
      <c r="C306" s="515" t="s">
        <v>340</v>
      </c>
      <c r="D306" s="515"/>
      <c r="E306" s="515"/>
      <c r="F306" s="515"/>
      <c r="G306" s="515"/>
      <c r="H306" s="515"/>
      <c r="I306" s="309">
        <v>0</v>
      </c>
      <c r="J306" s="309"/>
      <c r="K306" s="309">
        <v>0</v>
      </c>
    </row>
    <row r="307" spans="1:11" s="529" customFormat="1" ht="15.75" customHeight="1" hidden="1">
      <c r="A307" s="513"/>
      <c r="B307" s="431"/>
      <c r="C307" s="515" t="s">
        <v>341</v>
      </c>
      <c r="D307" s="515"/>
      <c r="E307" s="515"/>
      <c r="F307" s="515"/>
      <c r="G307" s="515"/>
      <c r="H307" s="515"/>
      <c r="I307" s="577">
        <v>0</v>
      </c>
      <c r="J307" s="309"/>
      <c r="K307" s="577">
        <v>0</v>
      </c>
    </row>
    <row r="308" spans="1:11" s="529" customFormat="1" ht="27.75" customHeight="1" thickTop="1">
      <c r="A308" s="511" t="s">
        <v>73</v>
      </c>
      <c r="B308" s="431" t="s">
        <v>342</v>
      </c>
      <c r="C308" s="431"/>
      <c r="D308" s="431"/>
      <c r="E308" s="431"/>
      <c r="F308" s="431"/>
      <c r="G308" s="431"/>
      <c r="H308" s="431"/>
      <c r="I308" s="828" t="s">
        <v>11</v>
      </c>
      <c r="J308" s="828"/>
      <c r="K308" s="828" t="s">
        <v>1702</v>
      </c>
    </row>
    <row r="309" spans="1:11" s="529" customFormat="1" ht="15.75" customHeight="1" hidden="1">
      <c r="A309" s="513"/>
      <c r="B309" s="515" t="s">
        <v>872</v>
      </c>
      <c r="C309" s="515"/>
      <c r="D309" s="515"/>
      <c r="E309" s="515"/>
      <c r="F309" s="515"/>
      <c r="G309" s="515"/>
      <c r="H309" s="515"/>
      <c r="I309" s="309"/>
      <c r="J309" s="309"/>
      <c r="K309" s="309"/>
    </row>
    <row r="310" spans="1:11" s="529" customFormat="1" ht="16.5" customHeight="1">
      <c r="A310" s="513"/>
      <c r="B310" s="515" t="s">
        <v>343</v>
      </c>
      <c r="C310" s="515"/>
      <c r="D310" s="515"/>
      <c r="E310" s="515"/>
      <c r="F310" s="515"/>
      <c r="G310" s="515"/>
      <c r="H310" s="515"/>
      <c r="I310" s="309">
        <v>56629000</v>
      </c>
      <c r="J310" s="309"/>
      <c r="K310" s="309">
        <v>71738000</v>
      </c>
    </row>
    <row r="311" spans="1:11" s="529" customFormat="1" ht="16.5" customHeight="1">
      <c r="A311" s="513"/>
      <c r="B311" s="515" t="s">
        <v>344</v>
      </c>
      <c r="C311" s="515"/>
      <c r="D311" s="515"/>
      <c r="E311" s="515"/>
      <c r="F311" s="515"/>
      <c r="G311" s="515"/>
      <c r="H311" s="515"/>
      <c r="I311" s="309">
        <v>2000000</v>
      </c>
      <c r="J311" s="309"/>
      <c r="K311" s="309">
        <v>13345000</v>
      </c>
    </row>
    <row r="312" spans="1:11" s="529" customFormat="1" ht="15" hidden="1">
      <c r="A312" s="513"/>
      <c r="B312" s="515" t="s">
        <v>345</v>
      </c>
      <c r="C312" s="515"/>
      <c r="D312" s="515"/>
      <c r="E312" s="515"/>
      <c r="F312" s="515"/>
      <c r="G312" s="515"/>
      <c r="H312" s="515"/>
      <c r="I312" s="309">
        <v>0</v>
      </c>
      <c r="J312" s="309"/>
      <c r="K312" s="309">
        <v>0</v>
      </c>
    </row>
    <row r="313" spans="1:11" s="529" customFormat="1" ht="15" hidden="1">
      <c r="A313" s="513"/>
      <c r="B313" s="515" t="s">
        <v>346</v>
      </c>
      <c r="C313" s="515"/>
      <c r="D313" s="515"/>
      <c r="E313" s="515"/>
      <c r="F313" s="515"/>
      <c r="G313" s="515"/>
      <c r="H313" s="515"/>
      <c r="I313" s="309"/>
      <c r="J313" s="309"/>
      <c r="K313" s="309">
        <v>0</v>
      </c>
    </row>
    <row r="314" spans="1:11" s="529" customFormat="1" ht="16.5" customHeight="1">
      <c r="A314" s="513"/>
      <c r="B314" s="515" t="s">
        <v>877</v>
      </c>
      <c r="C314" s="515"/>
      <c r="D314" s="515"/>
      <c r="E314" s="515"/>
      <c r="F314" s="515"/>
      <c r="G314" s="515"/>
      <c r="H314" s="515"/>
      <c r="I314" s="309">
        <v>1225000</v>
      </c>
      <c r="J314" s="309"/>
      <c r="K314" s="309">
        <v>0</v>
      </c>
    </row>
    <row r="315" spans="1:11" s="529" customFormat="1" ht="15" hidden="1">
      <c r="A315" s="513"/>
      <c r="B315" s="515" t="s">
        <v>878</v>
      </c>
      <c r="C315" s="515"/>
      <c r="D315" s="515"/>
      <c r="E315" s="515"/>
      <c r="F315" s="515"/>
      <c r="G315" s="515"/>
      <c r="H315" s="515"/>
      <c r="I315" s="309">
        <v>0</v>
      </c>
      <c r="J315" s="309"/>
      <c r="K315" s="309">
        <v>0</v>
      </c>
    </row>
    <row r="316" spans="1:11" s="529" customFormat="1" ht="15.75" customHeight="1" hidden="1">
      <c r="A316" s="513"/>
      <c r="B316" s="515" t="s">
        <v>347</v>
      </c>
      <c r="C316" s="515"/>
      <c r="D316" s="515"/>
      <c r="E316" s="515"/>
      <c r="F316" s="515"/>
      <c r="G316" s="515"/>
      <c r="H316" s="515"/>
      <c r="I316" s="309"/>
      <c r="J316" s="309"/>
      <c r="K316" s="309"/>
    </row>
    <row r="317" spans="1:11" s="529" customFormat="1" ht="15.75" customHeight="1" hidden="1">
      <c r="A317" s="513"/>
      <c r="B317" s="515" t="s">
        <v>348</v>
      </c>
      <c r="C317" s="515"/>
      <c r="D317" s="515"/>
      <c r="E317" s="515"/>
      <c r="F317" s="515"/>
      <c r="G317" s="515"/>
      <c r="H317" s="515"/>
      <c r="I317" s="309"/>
      <c r="J317" s="309"/>
      <c r="K317" s="309"/>
    </row>
    <row r="318" spans="1:11" s="529" customFormat="1" ht="21" customHeight="1">
      <c r="A318" s="516"/>
      <c r="B318" s="431"/>
      <c r="C318" s="431" t="s">
        <v>349</v>
      </c>
      <c r="D318" s="517"/>
      <c r="E318" s="517"/>
      <c r="F318" s="517"/>
      <c r="G318" s="517"/>
      <c r="H318" s="517"/>
      <c r="I318" s="588">
        <v>59854000</v>
      </c>
      <c r="J318" s="317"/>
      <c r="K318" s="588">
        <v>85083000</v>
      </c>
    </row>
    <row r="319" spans="1:11" s="529" customFormat="1" ht="18" customHeight="1">
      <c r="A319" s="513"/>
      <c r="B319" s="515"/>
      <c r="C319" s="515" t="s">
        <v>350</v>
      </c>
      <c r="D319" s="515"/>
      <c r="E319" s="515"/>
      <c r="F319" s="515"/>
      <c r="G319" s="515"/>
      <c r="H319" s="513"/>
      <c r="I319" s="309">
        <v>0</v>
      </c>
      <c r="J319" s="309"/>
      <c r="K319" s="309">
        <v>0</v>
      </c>
    </row>
    <row r="320" spans="1:11" s="529" customFormat="1" ht="21" customHeight="1" thickBot="1">
      <c r="A320" s="516"/>
      <c r="B320" s="431"/>
      <c r="C320" s="431" t="s">
        <v>351</v>
      </c>
      <c r="D320" s="517"/>
      <c r="E320" s="517"/>
      <c r="F320" s="517"/>
      <c r="G320" s="517"/>
      <c r="H320" s="517"/>
      <c r="I320" s="577">
        <v>59854000</v>
      </c>
      <c r="J320" s="317"/>
      <c r="K320" s="577">
        <v>85083000</v>
      </c>
    </row>
    <row r="321" spans="1:11" s="529" customFormat="1" ht="15.75" thickTop="1">
      <c r="A321" s="513"/>
      <c r="B321" s="545" t="s">
        <v>352</v>
      </c>
      <c r="C321" s="545"/>
      <c r="D321" s="545"/>
      <c r="E321" s="545"/>
      <c r="F321" s="545"/>
      <c r="G321" s="545"/>
      <c r="H321" s="545"/>
      <c r="I321" s="309">
        <v>0</v>
      </c>
      <c r="J321" s="309"/>
      <c r="K321" s="309"/>
    </row>
    <row r="322" spans="1:11" s="529" customFormat="1" ht="15">
      <c r="A322" s="513"/>
      <c r="B322" s="545" t="s">
        <v>1682</v>
      </c>
      <c r="C322" s="545"/>
      <c r="D322" s="545"/>
      <c r="E322" s="545"/>
      <c r="F322" s="545"/>
      <c r="G322" s="545"/>
      <c r="H322" s="545"/>
      <c r="I322" s="309"/>
      <c r="J322" s="309"/>
      <c r="K322" s="309"/>
    </row>
    <row r="323" spans="1:11" s="529" customFormat="1" ht="17.25" customHeight="1">
      <c r="A323" s="513"/>
      <c r="B323" s="545" t="s">
        <v>532</v>
      </c>
      <c r="C323" s="545"/>
      <c r="D323" s="545"/>
      <c r="E323" s="545"/>
      <c r="F323" s="545"/>
      <c r="G323" s="545"/>
      <c r="H323" s="545"/>
      <c r="I323" s="309"/>
      <c r="J323" s="309"/>
      <c r="K323" s="309"/>
    </row>
    <row r="324" spans="1:11" s="529" customFormat="1" ht="17.25" customHeight="1">
      <c r="A324" s="513"/>
      <c r="B324" s="1125" t="s">
        <v>1712</v>
      </c>
      <c r="C324" s="1125"/>
      <c r="D324" s="1125"/>
      <c r="E324" s="1125"/>
      <c r="F324" s="1125"/>
      <c r="G324" s="1125"/>
      <c r="H324" s="1125"/>
      <c r="I324" s="1125"/>
      <c r="J324" s="1125"/>
      <c r="K324" s="1125"/>
    </row>
    <row r="325" spans="1:11" s="529" customFormat="1" ht="13.5" customHeight="1" hidden="1">
      <c r="A325" s="513"/>
      <c r="B325" s="545" t="s">
        <v>1681</v>
      </c>
      <c r="C325" s="545"/>
      <c r="D325" s="545"/>
      <c r="E325" s="545"/>
      <c r="F325" s="545"/>
      <c r="G325" s="545"/>
      <c r="H325" s="545"/>
      <c r="I325" s="309"/>
      <c r="J325" s="309"/>
      <c r="K325" s="309"/>
    </row>
    <row r="326" spans="1:11" s="431" customFormat="1" ht="30" customHeight="1" hidden="1">
      <c r="A326" s="511" t="s">
        <v>1375</v>
      </c>
      <c r="B326" s="431" t="s">
        <v>357</v>
      </c>
      <c r="I326" s="828" t="s">
        <v>11</v>
      </c>
      <c r="J326" s="317"/>
      <c r="K326" s="828" t="s">
        <v>1702</v>
      </c>
    </row>
    <row r="327" spans="1:11" s="529" customFormat="1" ht="15.75" customHeight="1" hidden="1">
      <c r="A327" s="513"/>
      <c r="B327" s="586"/>
      <c r="C327" s="515" t="s">
        <v>358</v>
      </c>
      <c r="D327" s="515"/>
      <c r="E327" s="515"/>
      <c r="F327" s="515"/>
      <c r="G327" s="515"/>
      <c r="H327" s="515"/>
      <c r="I327" s="309"/>
      <c r="J327" s="309"/>
      <c r="K327" s="309">
        <v>0</v>
      </c>
    </row>
    <row r="328" spans="1:11" s="529" customFormat="1" ht="15.75" customHeight="1" hidden="1">
      <c r="A328" s="513"/>
      <c r="B328" s="586"/>
      <c r="C328" s="515" t="s">
        <v>1695</v>
      </c>
      <c r="D328" s="515"/>
      <c r="E328" s="515"/>
      <c r="F328" s="515"/>
      <c r="G328" s="515"/>
      <c r="H328" s="515"/>
      <c r="I328" s="309"/>
      <c r="J328" s="309"/>
      <c r="K328" s="309"/>
    </row>
    <row r="329" spans="1:11" s="529" customFormat="1" ht="21" customHeight="1" hidden="1" thickBot="1">
      <c r="A329" s="513"/>
      <c r="B329" s="586"/>
      <c r="C329" s="431" t="s">
        <v>312</v>
      </c>
      <c r="D329" s="517"/>
      <c r="E329" s="517"/>
      <c r="F329" s="517"/>
      <c r="G329" s="517"/>
      <c r="H329" s="517"/>
      <c r="I329" s="577">
        <v>0</v>
      </c>
      <c r="J329" s="317"/>
      <c r="K329" s="577">
        <v>0</v>
      </c>
    </row>
    <row r="330" spans="1:11" s="431" customFormat="1" ht="27.75" customHeight="1">
      <c r="A330" s="511" t="s">
        <v>1373</v>
      </c>
      <c r="B330" s="431" t="s">
        <v>359</v>
      </c>
      <c r="I330" s="317" t="s">
        <v>11</v>
      </c>
      <c r="J330" s="317"/>
      <c r="K330" s="317" t="s">
        <v>1702</v>
      </c>
    </row>
    <row r="331" spans="1:11" s="529" customFormat="1" ht="16.5" customHeight="1">
      <c r="A331" s="513"/>
      <c r="B331" s="586"/>
      <c r="C331" s="515" t="s">
        <v>531</v>
      </c>
      <c r="D331" s="515"/>
      <c r="E331" s="515"/>
      <c r="F331" s="515"/>
      <c r="G331" s="515"/>
      <c r="H331" s="515"/>
      <c r="I331" s="309">
        <v>0</v>
      </c>
      <c r="J331" s="309"/>
      <c r="K331" s="309">
        <v>734841342</v>
      </c>
    </row>
    <row r="332" spans="1:11" s="529" customFormat="1" ht="15.75" customHeight="1" hidden="1">
      <c r="A332" s="513"/>
      <c r="B332" s="586"/>
      <c r="C332" s="515" t="s">
        <v>361</v>
      </c>
      <c r="D332" s="515"/>
      <c r="E332" s="515"/>
      <c r="F332" s="515"/>
      <c r="G332" s="515"/>
      <c r="H332" s="515"/>
      <c r="I332" s="309"/>
      <c r="J332" s="309"/>
      <c r="K332" s="309"/>
    </row>
    <row r="333" spans="1:11" s="529" customFormat="1" ht="21" customHeight="1" thickBot="1">
      <c r="A333" s="513"/>
      <c r="B333" s="586"/>
      <c r="C333" s="431" t="s">
        <v>312</v>
      </c>
      <c r="D333" s="517"/>
      <c r="E333" s="517"/>
      <c r="F333" s="517"/>
      <c r="G333" s="517"/>
      <c r="H333" s="517"/>
      <c r="I333" s="577">
        <v>0</v>
      </c>
      <c r="J333" s="317"/>
      <c r="K333" s="577">
        <v>734841342</v>
      </c>
    </row>
    <row r="334" spans="1:11" s="431" customFormat="1" ht="27.75" customHeight="1" thickTop="1">
      <c r="A334" s="511" t="s">
        <v>1375</v>
      </c>
      <c r="B334" s="431" t="s">
        <v>362</v>
      </c>
      <c r="I334" s="828" t="s">
        <v>11</v>
      </c>
      <c r="J334" s="317"/>
      <c r="K334" s="828" t="s">
        <v>1702</v>
      </c>
    </row>
    <row r="335" spans="1:11" s="529" customFormat="1" ht="16.5" customHeight="1">
      <c r="A335" s="513"/>
      <c r="B335" s="515"/>
      <c r="C335" s="515" t="s">
        <v>869</v>
      </c>
      <c r="D335" s="515"/>
      <c r="E335" s="515"/>
      <c r="F335" s="515"/>
      <c r="G335" s="515"/>
      <c r="H335" s="515"/>
      <c r="I335" s="309">
        <v>166337000</v>
      </c>
      <c r="J335" s="309"/>
      <c r="K335" s="309">
        <v>182800000</v>
      </c>
    </row>
    <row r="336" spans="1:11" s="529" customFormat="1" ht="15.75" customHeight="1" hidden="1">
      <c r="A336" s="513"/>
      <c r="B336" s="515"/>
      <c r="C336" s="515" t="s">
        <v>363</v>
      </c>
      <c r="D336" s="515"/>
      <c r="E336" s="515"/>
      <c r="F336" s="515"/>
      <c r="G336" s="515"/>
      <c r="H336" s="515"/>
      <c r="I336" s="309"/>
      <c r="J336" s="309"/>
      <c r="K336" s="309"/>
    </row>
    <row r="337" spans="1:11" s="529" customFormat="1" ht="15.75" customHeight="1" hidden="1">
      <c r="A337" s="513"/>
      <c r="B337" s="515"/>
      <c r="C337" s="515" t="s">
        <v>364</v>
      </c>
      <c r="D337" s="515"/>
      <c r="E337" s="515"/>
      <c r="F337" s="515"/>
      <c r="G337" s="515"/>
      <c r="H337" s="515"/>
      <c r="I337" s="309"/>
      <c r="J337" s="309"/>
      <c r="K337" s="309"/>
    </row>
    <row r="338" spans="1:11" s="529" customFormat="1" ht="15.75" customHeight="1" hidden="1">
      <c r="A338" s="511"/>
      <c r="B338" s="586"/>
      <c r="C338" s="515" t="s">
        <v>867</v>
      </c>
      <c r="D338" s="431"/>
      <c r="E338" s="431"/>
      <c r="F338" s="431"/>
      <c r="G338" s="431"/>
      <c r="H338" s="431"/>
      <c r="I338" s="309"/>
      <c r="J338" s="309"/>
      <c r="K338" s="309"/>
    </row>
    <row r="339" spans="1:11" s="529" customFormat="1" ht="21" customHeight="1" thickBot="1">
      <c r="A339" s="516"/>
      <c r="B339" s="431"/>
      <c r="C339" s="431" t="s">
        <v>312</v>
      </c>
      <c r="D339" s="517"/>
      <c r="E339" s="517"/>
      <c r="F339" s="517"/>
      <c r="G339" s="517"/>
      <c r="H339" s="517"/>
      <c r="I339" s="577">
        <v>166337000</v>
      </c>
      <c r="J339" s="317"/>
      <c r="K339" s="577">
        <v>182800000</v>
      </c>
    </row>
    <row r="340" spans="1:11" s="529" customFormat="1" ht="30" customHeight="1" hidden="1">
      <c r="A340" s="511" t="s">
        <v>1381</v>
      </c>
      <c r="B340" s="431" t="s">
        <v>365</v>
      </c>
      <c r="C340" s="431"/>
      <c r="D340" s="431"/>
      <c r="E340" s="431"/>
      <c r="F340" s="431"/>
      <c r="G340" s="431"/>
      <c r="H340" s="431"/>
      <c r="I340" s="828" t="s">
        <v>11</v>
      </c>
      <c r="J340" s="828"/>
      <c r="K340" s="828" t="s">
        <v>1702</v>
      </c>
    </row>
    <row r="341" spans="1:11" s="529" customFormat="1" ht="15.75" customHeight="1" hidden="1">
      <c r="A341" s="513"/>
      <c r="B341" s="586" t="s">
        <v>366</v>
      </c>
      <c r="C341" s="515"/>
      <c r="D341" s="515"/>
      <c r="E341" s="515"/>
      <c r="F341" s="515"/>
      <c r="G341" s="515"/>
      <c r="H341" s="515"/>
      <c r="I341" s="309"/>
      <c r="J341" s="309"/>
      <c r="K341" s="309"/>
    </row>
    <row r="342" spans="1:11" s="529" customFormat="1" ht="15.75" customHeight="1" hidden="1">
      <c r="A342" s="513"/>
      <c r="B342" s="586" t="s">
        <v>87</v>
      </c>
      <c r="C342" s="515"/>
      <c r="D342" s="515"/>
      <c r="E342" s="515"/>
      <c r="F342" s="515"/>
      <c r="G342" s="515"/>
      <c r="H342" s="515"/>
      <c r="I342" s="309"/>
      <c r="J342" s="309"/>
      <c r="K342" s="309"/>
    </row>
    <row r="343" spans="1:11" s="529" customFormat="1" ht="21" customHeight="1" hidden="1">
      <c r="A343" s="516"/>
      <c r="B343" s="431"/>
      <c r="C343" s="431" t="s">
        <v>312</v>
      </c>
      <c r="D343" s="517"/>
      <c r="E343" s="517"/>
      <c r="F343" s="517"/>
      <c r="G343" s="517"/>
      <c r="H343" s="517"/>
      <c r="I343" s="577">
        <v>0</v>
      </c>
      <c r="J343" s="317"/>
      <c r="K343" s="577">
        <v>0</v>
      </c>
    </row>
    <row r="344" spans="1:11" s="529" customFormat="1" ht="30" customHeight="1" hidden="1" thickTop="1">
      <c r="A344" s="511" t="s">
        <v>1382</v>
      </c>
      <c r="B344" s="431" t="s">
        <v>88</v>
      </c>
      <c r="C344" s="431"/>
      <c r="D344" s="431"/>
      <c r="E344" s="431"/>
      <c r="F344" s="431"/>
      <c r="G344" s="431"/>
      <c r="H344" s="431"/>
      <c r="I344" s="828" t="s">
        <v>11</v>
      </c>
      <c r="J344" s="828"/>
      <c r="K344" s="828" t="s">
        <v>1702</v>
      </c>
    </row>
    <row r="345" spans="1:11" s="529" customFormat="1" ht="15.75" customHeight="1" hidden="1">
      <c r="A345" s="513"/>
      <c r="B345" s="586" t="s">
        <v>1140</v>
      </c>
      <c r="C345" s="586"/>
      <c r="D345" s="515"/>
      <c r="E345" s="515"/>
      <c r="F345" s="515"/>
      <c r="G345" s="515"/>
      <c r="H345" s="515"/>
      <c r="I345" s="309"/>
      <c r="J345" s="309"/>
      <c r="K345" s="309"/>
    </row>
    <row r="346" spans="1:11" s="529" customFormat="1" ht="15.75" customHeight="1" hidden="1">
      <c r="A346" s="513"/>
      <c r="B346" s="586" t="s">
        <v>89</v>
      </c>
      <c r="C346" s="586"/>
      <c r="D346" s="515"/>
      <c r="E346" s="515"/>
      <c r="F346" s="515"/>
      <c r="G346" s="515"/>
      <c r="H346" s="515"/>
      <c r="I346" s="309"/>
      <c r="J346" s="309"/>
      <c r="K346" s="309"/>
    </row>
    <row r="347" spans="1:11" s="529" customFormat="1" ht="15.75" customHeight="1" hidden="1">
      <c r="A347" s="513"/>
      <c r="B347" s="586" t="s">
        <v>90</v>
      </c>
      <c r="C347" s="586"/>
      <c r="D347" s="515"/>
      <c r="E347" s="515"/>
      <c r="F347" s="515"/>
      <c r="G347" s="515"/>
      <c r="H347" s="515"/>
      <c r="I347" s="309"/>
      <c r="J347" s="309"/>
      <c r="K347" s="309"/>
    </row>
    <row r="348" spans="1:11" s="529" customFormat="1" ht="15.75" customHeight="1" hidden="1">
      <c r="A348" s="513"/>
      <c r="B348" s="586" t="s">
        <v>88</v>
      </c>
      <c r="C348" s="586"/>
      <c r="D348" s="515"/>
      <c r="E348" s="515"/>
      <c r="F348" s="515"/>
      <c r="G348" s="515"/>
      <c r="H348" s="515"/>
      <c r="I348" s="309"/>
      <c r="J348" s="309"/>
      <c r="K348" s="309"/>
    </row>
    <row r="349" spans="1:11" s="529" customFormat="1" ht="21" customHeight="1" hidden="1">
      <c r="A349" s="516"/>
      <c r="B349" s="431"/>
      <c r="C349" s="431" t="s">
        <v>312</v>
      </c>
      <c r="D349" s="517"/>
      <c r="E349" s="517"/>
      <c r="F349" s="517"/>
      <c r="G349" s="517"/>
      <c r="H349" s="517"/>
      <c r="I349" s="577">
        <v>0</v>
      </c>
      <c r="J349" s="317"/>
      <c r="K349" s="577">
        <v>0</v>
      </c>
    </row>
    <row r="350" spans="1:11" s="529" customFormat="1" ht="25.5" customHeight="1" thickTop="1">
      <c r="A350" s="574" t="s">
        <v>1376</v>
      </c>
      <c r="B350" s="592" t="s">
        <v>584</v>
      </c>
      <c r="C350" s="515"/>
      <c r="D350" s="515"/>
      <c r="E350" s="515"/>
      <c r="F350" s="515"/>
      <c r="G350" s="515"/>
      <c r="H350" s="515"/>
      <c r="I350" s="309"/>
      <c r="J350" s="309"/>
      <c r="K350" s="309"/>
    </row>
    <row r="351" spans="1:11" s="529" customFormat="1" ht="30.75" customHeight="1" hidden="1">
      <c r="A351" s="511"/>
      <c r="B351" s="593"/>
      <c r="C351" s="594" t="s">
        <v>92</v>
      </c>
      <c r="D351" s="595"/>
      <c r="E351" s="594" t="s">
        <v>93</v>
      </c>
      <c r="F351" s="595"/>
      <c r="G351" s="594" t="s">
        <v>94</v>
      </c>
      <c r="H351" s="431"/>
      <c r="I351" s="594" t="s">
        <v>95</v>
      </c>
      <c r="J351" s="317"/>
      <c r="K351" s="594" t="s">
        <v>96</v>
      </c>
    </row>
    <row r="352" spans="1:11" s="529" customFormat="1" ht="24.75" customHeight="1" hidden="1">
      <c r="A352" s="511"/>
      <c r="B352" s="431" t="s">
        <v>98</v>
      </c>
      <c r="C352" s="597"/>
      <c r="D352" s="597"/>
      <c r="E352" s="238"/>
      <c r="F352" s="309"/>
      <c r="G352" s="309"/>
      <c r="H352" s="238"/>
      <c r="I352" s="309"/>
      <c r="J352" s="598"/>
      <c r="K352" s="599"/>
    </row>
    <row r="353" spans="1:11" s="529" customFormat="1" ht="15.75" customHeight="1" hidden="1">
      <c r="A353" s="513"/>
      <c r="B353" s="515" t="s">
        <v>338</v>
      </c>
      <c r="C353" s="464"/>
      <c r="D353" s="464"/>
      <c r="E353" s="238"/>
      <c r="F353" s="309"/>
      <c r="G353" s="309"/>
      <c r="H353" s="238"/>
      <c r="I353" s="309"/>
      <c r="J353" s="598"/>
      <c r="K353" s="600">
        <v>0</v>
      </c>
    </row>
    <row r="354" spans="1:11" s="517" customFormat="1" ht="15.75" customHeight="1" hidden="1">
      <c r="A354" s="516"/>
      <c r="C354" s="517" t="s">
        <v>99</v>
      </c>
      <c r="D354" s="601"/>
      <c r="E354" s="246"/>
      <c r="F354" s="323"/>
      <c r="G354" s="323"/>
      <c r="H354" s="246"/>
      <c r="I354" s="323"/>
      <c r="J354" s="602"/>
      <c r="K354" s="600">
        <v>0</v>
      </c>
    </row>
    <row r="355" spans="1:11" s="517" customFormat="1" ht="15.75" customHeight="1" hidden="1">
      <c r="A355" s="516"/>
      <c r="C355" s="517" t="s">
        <v>100</v>
      </c>
      <c r="D355" s="601"/>
      <c r="E355" s="601"/>
      <c r="F355" s="601"/>
      <c r="G355" s="601"/>
      <c r="H355" s="601"/>
      <c r="I355" s="602"/>
      <c r="J355" s="602"/>
      <c r="K355" s="600">
        <v>0</v>
      </c>
    </row>
    <row r="356" spans="1:11" s="517" customFormat="1" ht="15.75" customHeight="1" hidden="1">
      <c r="A356" s="516"/>
      <c r="C356" s="517" t="s">
        <v>101</v>
      </c>
      <c r="D356" s="601"/>
      <c r="E356" s="601"/>
      <c r="F356" s="601"/>
      <c r="G356" s="601"/>
      <c r="H356" s="601"/>
      <c r="I356" s="323"/>
      <c r="J356" s="602"/>
      <c r="K356" s="600">
        <v>0</v>
      </c>
    </row>
    <row r="357" spans="1:11" s="517" customFormat="1" ht="15.75" customHeight="1" hidden="1">
      <c r="A357" s="516"/>
      <c r="C357" s="517" t="s">
        <v>102</v>
      </c>
      <c r="D357" s="601"/>
      <c r="E357" s="601"/>
      <c r="F357" s="601"/>
      <c r="G357" s="601"/>
      <c r="H357" s="601"/>
      <c r="I357" s="602"/>
      <c r="J357" s="602"/>
      <c r="K357" s="600">
        <v>0</v>
      </c>
    </row>
    <row r="358" spans="1:11" s="517" customFormat="1" ht="15.75" customHeight="1" hidden="1">
      <c r="A358" s="516"/>
      <c r="C358" s="517" t="s">
        <v>103</v>
      </c>
      <c r="D358" s="601"/>
      <c r="E358" s="246"/>
      <c r="F358" s="323"/>
      <c r="G358" s="323"/>
      <c r="H358" s="246"/>
      <c r="I358" s="323"/>
      <c r="J358" s="602"/>
      <c r="K358" s="600">
        <v>0</v>
      </c>
    </row>
    <row r="359" spans="1:11" s="517" customFormat="1" ht="15.75" customHeight="1" hidden="1">
      <c r="A359" s="516"/>
      <c r="C359" s="603" t="s">
        <v>104</v>
      </c>
      <c r="D359" s="601"/>
      <c r="E359" s="601"/>
      <c r="F359" s="601"/>
      <c r="G359" s="601"/>
      <c r="H359" s="601"/>
      <c r="I359" s="602"/>
      <c r="J359" s="602"/>
      <c r="K359" s="600">
        <v>0</v>
      </c>
    </row>
    <row r="360" spans="1:11" s="529" customFormat="1" ht="15.75" customHeight="1" hidden="1">
      <c r="A360" s="513"/>
      <c r="B360" s="467" t="s">
        <v>341</v>
      </c>
      <c r="C360" s="604"/>
      <c r="D360" s="464"/>
      <c r="E360" s="604">
        <v>0</v>
      </c>
      <c r="F360" s="464"/>
      <c r="G360" s="604">
        <v>0</v>
      </c>
      <c r="H360" s="464"/>
      <c r="I360" s="604">
        <v>0</v>
      </c>
      <c r="J360" s="598"/>
      <c r="K360" s="605">
        <v>0</v>
      </c>
    </row>
    <row r="361" spans="1:11" s="529" customFormat="1" ht="24.75" customHeight="1" hidden="1">
      <c r="A361" s="511"/>
      <c r="B361" s="431" t="s">
        <v>105</v>
      </c>
      <c r="C361" s="597"/>
      <c r="D361" s="597"/>
      <c r="E361" s="238"/>
      <c r="F361" s="309"/>
      <c r="G361" s="309"/>
      <c r="H361" s="238"/>
      <c r="I361" s="309"/>
      <c r="J361" s="598"/>
      <c r="K361" s="599"/>
    </row>
    <row r="362" spans="1:11" s="529" customFormat="1" ht="15.75" customHeight="1" hidden="1">
      <c r="A362" s="513"/>
      <c r="B362" s="515" t="s">
        <v>338</v>
      </c>
      <c r="C362" s="606"/>
      <c r="D362" s="606"/>
      <c r="E362" s="238"/>
      <c r="F362" s="309"/>
      <c r="G362" s="309"/>
      <c r="H362" s="238"/>
      <c r="I362" s="309"/>
      <c r="J362" s="309"/>
      <c r="K362" s="600">
        <v>0</v>
      </c>
    </row>
    <row r="363" spans="1:11" s="517" customFormat="1" ht="15.75" customHeight="1" hidden="1">
      <c r="A363" s="516"/>
      <c r="C363" s="517" t="s">
        <v>106</v>
      </c>
      <c r="D363" s="607"/>
      <c r="E363" s="246"/>
      <c r="F363" s="323"/>
      <c r="G363" s="323"/>
      <c r="H363" s="246"/>
      <c r="I363" s="323"/>
      <c r="J363" s="323"/>
      <c r="K363" s="600">
        <v>0</v>
      </c>
    </row>
    <row r="364" spans="1:11" s="517" customFormat="1" ht="15.75" customHeight="1" hidden="1">
      <c r="A364" s="516"/>
      <c r="C364" s="517" t="s">
        <v>101</v>
      </c>
      <c r="D364" s="607"/>
      <c r="E364" s="607"/>
      <c r="F364" s="607"/>
      <c r="G364" s="607"/>
      <c r="H364" s="246"/>
      <c r="I364" s="323"/>
      <c r="J364" s="323"/>
      <c r="K364" s="600">
        <v>0</v>
      </c>
    </row>
    <row r="365" spans="1:11" s="517" customFormat="1" ht="15.75" customHeight="1" hidden="1">
      <c r="A365" s="516"/>
      <c r="C365" s="517" t="s">
        <v>102</v>
      </c>
      <c r="D365" s="607"/>
      <c r="E365" s="607"/>
      <c r="F365" s="607"/>
      <c r="G365" s="607"/>
      <c r="H365" s="246"/>
      <c r="I365" s="323"/>
      <c r="J365" s="323"/>
      <c r="K365" s="600">
        <v>0</v>
      </c>
    </row>
    <row r="366" spans="1:11" s="517" customFormat="1" ht="15.75" customHeight="1" hidden="1">
      <c r="A366" s="516"/>
      <c r="C366" s="517" t="s">
        <v>103</v>
      </c>
      <c r="D366" s="607"/>
      <c r="E366" s="607"/>
      <c r="F366" s="607"/>
      <c r="G366" s="607"/>
      <c r="H366" s="246"/>
      <c r="I366" s="323"/>
      <c r="J366" s="323"/>
      <c r="K366" s="600">
        <v>0</v>
      </c>
    </row>
    <row r="367" spans="1:11" s="517" customFormat="1" ht="15.75" customHeight="1" hidden="1">
      <c r="A367" s="516"/>
      <c r="C367" s="603" t="s">
        <v>104</v>
      </c>
      <c r="D367" s="607"/>
      <c r="E367" s="246"/>
      <c r="F367" s="323"/>
      <c r="G367" s="323"/>
      <c r="H367" s="246"/>
      <c r="I367" s="323"/>
      <c r="J367" s="323"/>
      <c r="K367" s="600">
        <v>0</v>
      </c>
    </row>
    <row r="368" spans="1:11" s="529" customFormat="1" ht="15.75" customHeight="1" hidden="1">
      <c r="A368" s="513"/>
      <c r="B368" s="467" t="s">
        <v>341</v>
      </c>
      <c r="C368" s="608"/>
      <c r="D368" s="606"/>
      <c r="E368" s="608">
        <v>0</v>
      </c>
      <c r="F368" s="606"/>
      <c r="G368" s="608">
        <v>0</v>
      </c>
      <c r="H368" s="606"/>
      <c r="I368" s="608">
        <v>0</v>
      </c>
      <c r="J368" s="309"/>
      <c r="K368" s="605">
        <v>0</v>
      </c>
    </row>
    <row r="369" spans="1:11" s="529" customFormat="1" ht="24.75" customHeight="1" hidden="1">
      <c r="A369" s="511"/>
      <c r="B369" s="431" t="s">
        <v>107</v>
      </c>
      <c r="C369" s="597"/>
      <c r="D369" s="597"/>
      <c r="E369" s="238"/>
      <c r="F369" s="309"/>
      <c r="G369" s="309"/>
      <c r="H369" s="238"/>
      <c r="I369" s="309"/>
      <c r="J369" s="598"/>
      <c r="K369" s="599"/>
    </row>
    <row r="370" spans="1:11" s="529" customFormat="1" ht="15.75" customHeight="1" hidden="1">
      <c r="A370" s="513"/>
      <c r="B370" s="545" t="s">
        <v>338</v>
      </c>
      <c r="C370" s="606"/>
      <c r="D370" s="606"/>
      <c r="E370" s="606">
        <v>0</v>
      </c>
      <c r="F370" s="606"/>
      <c r="G370" s="606">
        <v>0</v>
      </c>
      <c r="H370" s="606">
        <v>0</v>
      </c>
      <c r="I370" s="606">
        <v>0</v>
      </c>
      <c r="J370" s="309">
        <v>0</v>
      </c>
      <c r="K370" s="600">
        <v>0</v>
      </c>
    </row>
    <row r="371" spans="1:11" s="529" customFormat="1" ht="15.75" customHeight="1" hidden="1">
      <c r="A371" s="513"/>
      <c r="B371" s="609" t="s">
        <v>341</v>
      </c>
      <c r="C371" s="610"/>
      <c r="D371" s="606"/>
      <c r="E371" s="610">
        <v>0</v>
      </c>
      <c r="F371" s="606"/>
      <c r="G371" s="610">
        <v>0</v>
      </c>
      <c r="H371" s="606">
        <v>0</v>
      </c>
      <c r="I371" s="610">
        <v>0</v>
      </c>
      <c r="J371" s="309">
        <v>0</v>
      </c>
      <c r="K371" s="611">
        <v>0</v>
      </c>
    </row>
    <row r="372" spans="1:11" s="529" customFormat="1" ht="15" customHeight="1" hidden="1">
      <c r="A372" s="513"/>
      <c r="B372" s="515"/>
      <c r="C372" s="515"/>
      <c r="D372" s="515"/>
      <c r="E372" s="515"/>
      <c r="F372" s="545"/>
      <c r="G372" s="515"/>
      <c r="H372" s="545"/>
      <c r="I372" s="309"/>
      <c r="J372" s="309"/>
      <c r="K372" s="309"/>
    </row>
    <row r="373" spans="1:11" s="529" customFormat="1" ht="18" customHeight="1" hidden="1">
      <c r="A373" s="513"/>
      <c r="B373" s="545" t="s">
        <v>108</v>
      </c>
      <c r="C373" s="612"/>
      <c r="D373" s="612"/>
      <c r="E373" s="612"/>
      <c r="F373" s="612"/>
      <c r="G373" s="612"/>
      <c r="H373" s="612"/>
      <c r="I373" s="612"/>
      <c r="J373" s="612"/>
      <c r="K373" s="612"/>
    </row>
    <row r="374" spans="1:11" s="529" customFormat="1" ht="18" customHeight="1" hidden="1">
      <c r="A374" s="513"/>
      <c r="B374" s="545" t="s">
        <v>109</v>
      </c>
      <c r="C374" s="612"/>
      <c r="D374" s="612"/>
      <c r="E374" s="612"/>
      <c r="F374" s="612"/>
      <c r="G374" s="612"/>
      <c r="H374" s="612"/>
      <c r="I374" s="612"/>
      <c r="J374" s="612"/>
      <c r="K374" s="612"/>
    </row>
    <row r="375" spans="1:11" s="529" customFormat="1" ht="18" customHeight="1" hidden="1">
      <c r="A375" s="513"/>
      <c r="B375" s="515" t="s">
        <v>110</v>
      </c>
      <c r="C375" s="515"/>
      <c r="D375" s="515"/>
      <c r="E375" s="515"/>
      <c r="F375" s="515"/>
      <c r="G375" s="515"/>
      <c r="H375" s="515"/>
      <c r="I375" s="515"/>
      <c r="J375" s="515"/>
      <c r="K375" s="515"/>
    </row>
    <row r="376" spans="1:11" s="529" customFormat="1" ht="18" customHeight="1" hidden="1">
      <c r="A376" s="513"/>
      <c r="B376" s="515" t="s">
        <v>111</v>
      </c>
      <c r="C376" s="515"/>
      <c r="D376" s="515"/>
      <c r="E376" s="515"/>
      <c r="F376" s="515"/>
      <c r="G376" s="515"/>
      <c r="H376" s="515"/>
      <c r="I376" s="515"/>
      <c r="J376" s="515"/>
      <c r="K376" s="515"/>
    </row>
    <row r="377" spans="1:11" s="529" customFormat="1" ht="18" customHeight="1" hidden="1">
      <c r="A377" s="513"/>
      <c r="B377" s="515" t="s">
        <v>112</v>
      </c>
      <c r="C377" s="515"/>
      <c r="D377" s="515"/>
      <c r="E377" s="515"/>
      <c r="F377" s="515"/>
      <c r="G377" s="515"/>
      <c r="H377" s="515"/>
      <c r="I377" s="515"/>
      <c r="J377" s="515"/>
      <c r="K377" s="515"/>
    </row>
    <row r="378" spans="1:11" s="529" customFormat="1" ht="30" customHeight="1" hidden="1">
      <c r="A378" s="574" t="s">
        <v>1385</v>
      </c>
      <c r="B378" s="592" t="s">
        <v>113</v>
      </c>
      <c r="C378" s="515"/>
      <c r="D378" s="515"/>
      <c r="E378" s="515"/>
      <c r="F378" s="515"/>
      <c r="G378" s="515"/>
      <c r="H378" s="515"/>
      <c r="I378" s="309"/>
      <c r="J378" s="309"/>
      <c r="K378" s="309"/>
    </row>
    <row r="379" spans="1:11" s="529" customFormat="1" ht="30.75" customHeight="1" hidden="1">
      <c r="A379" s="511"/>
      <c r="B379" s="593"/>
      <c r="C379" s="594"/>
      <c r="D379" s="595"/>
      <c r="E379" s="594" t="s">
        <v>93</v>
      </c>
      <c r="F379" s="595"/>
      <c r="G379" s="594" t="s">
        <v>94</v>
      </c>
      <c r="H379" s="431"/>
      <c r="I379" s="594" t="s">
        <v>95</v>
      </c>
      <c r="J379" s="317"/>
      <c r="K379" s="594" t="s">
        <v>96</v>
      </c>
    </row>
    <row r="380" spans="1:11" s="529" customFormat="1" ht="15" customHeight="1" hidden="1">
      <c r="A380" s="511"/>
      <c r="B380" s="544"/>
      <c r="C380" s="595"/>
      <c r="D380" s="595"/>
      <c r="E380" s="595"/>
      <c r="F380" s="595"/>
      <c r="G380" s="595"/>
      <c r="H380" s="431"/>
      <c r="I380" s="613"/>
      <c r="J380" s="317"/>
      <c r="K380" s="613"/>
    </row>
    <row r="381" spans="1:11" s="529" customFormat="1" ht="15" customHeight="1" hidden="1">
      <c r="A381" s="511"/>
      <c r="B381" s="431" t="s">
        <v>98</v>
      </c>
      <c r="C381" s="231"/>
      <c r="D381" s="231"/>
      <c r="E381" s="231"/>
      <c r="F381" s="231"/>
      <c r="G381" s="231"/>
      <c r="H381" s="231"/>
      <c r="I381" s="317"/>
      <c r="J381" s="317"/>
      <c r="K381" s="317"/>
    </row>
    <row r="382" spans="1:11" s="529" customFormat="1" ht="15" customHeight="1" hidden="1">
      <c r="A382" s="513"/>
      <c r="B382" s="515" t="s">
        <v>338</v>
      </c>
      <c r="C382" s="606"/>
      <c r="D382" s="606"/>
      <c r="E382" s="606"/>
      <c r="F382" s="606"/>
      <c r="G382" s="606"/>
      <c r="H382" s="606"/>
      <c r="I382" s="309"/>
      <c r="J382" s="309"/>
      <c r="K382" s="317">
        <v>0</v>
      </c>
    </row>
    <row r="383" spans="1:11" s="517" customFormat="1" ht="12.75" customHeight="1" hidden="1">
      <c r="A383" s="516"/>
      <c r="C383" s="517" t="s">
        <v>114</v>
      </c>
      <c r="D383" s="607"/>
      <c r="E383" s="607"/>
      <c r="F383" s="607"/>
      <c r="G383" s="607"/>
      <c r="H383" s="607"/>
      <c r="I383" s="323"/>
      <c r="J383" s="323"/>
      <c r="K383" s="317">
        <v>0</v>
      </c>
    </row>
    <row r="384" spans="1:11" s="517" customFormat="1" ht="15" customHeight="1" hidden="1">
      <c r="A384" s="516"/>
      <c r="C384" s="517" t="s">
        <v>115</v>
      </c>
      <c r="D384" s="607"/>
      <c r="E384" s="607"/>
      <c r="F384" s="607"/>
      <c r="G384" s="607"/>
      <c r="H384" s="607"/>
      <c r="I384" s="323"/>
      <c r="J384" s="323"/>
      <c r="K384" s="317">
        <v>0</v>
      </c>
    </row>
    <row r="385" spans="1:11" s="517" customFormat="1" ht="12.75" customHeight="1" hidden="1">
      <c r="A385" s="516"/>
      <c r="C385" s="517" t="s">
        <v>101</v>
      </c>
      <c r="D385" s="607"/>
      <c r="E385" s="607"/>
      <c r="F385" s="607"/>
      <c r="G385" s="607"/>
      <c r="H385" s="607"/>
      <c r="I385" s="323"/>
      <c r="J385" s="323"/>
      <c r="K385" s="317">
        <v>0</v>
      </c>
    </row>
    <row r="386" spans="1:11" s="517" customFormat="1" ht="12.75" customHeight="1" hidden="1">
      <c r="A386" s="516"/>
      <c r="C386" s="517" t="s">
        <v>116</v>
      </c>
      <c r="D386" s="607"/>
      <c r="E386" s="607"/>
      <c r="F386" s="607"/>
      <c r="G386" s="607"/>
      <c r="H386" s="607"/>
      <c r="I386" s="323"/>
      <c r="J386" s="323"/>
      <c r="K386" s="317">
        <v>0</v>
      </c>
    </row>
    <row r="387" spans="1:11" s="517" customFormat="1" ht="12.75" customHeight="1" hidden="1">
      <c r="A387" s="516"/>
      <c r="B387" s="603"/>
      <c r="C387" s="603" t="s">
        <v>104</v>
      </c>
      <c r="D387" s="607"/>
      <c r="E387" s="607"/>
      <c r="F387" s="607"/>
      <c r="G387" s="607"/>
      <c r="H387" s="607"/>
      <c r="I387" s="323"/>
      <c r="J387" s="323"/>
      <c r="K387" s="317">
        <v>0</v>
      </c>
    </row>
    <row r="388" spans="1:11" s="529" customFormat="1" ht="15" customHeight="1" hidden="1">
      <c r="A388" s="513"/>
      <c r="B388" s="467" t="s">
        <v>341</v>
      </c>
      <c r="C388" s="608"/>
      <c r="D388" s="606"/>
      <c r="E388" s="468">
        <v>0</v>
      </c>
      <c r="F388" s="606"/>
      <c r="G388" s="468">
        <v>0</v>
      </c>
      <c r="H388" s="606"/>
      <c r="I388" s="468">
        <v>0</v>
      </c>
      <c r="J388" s="309"/>
      <c r="K388" s="614">
        <v>0</v>
      </c>
    </row>
    <row r="389" spans="1:11" s="529" customFormat="1" ht="15" customHeight="1" hidden="1">
      <c r="A389" s="511"/>
      <c r="B389" s="544"/>
      <c r="C389" s="595"/>
      <c r="D389" s="595"/>
      <c r="E389" s="595"/>
      <c r="F389" s="595"/>
      <c r="G389" s="595"/>
      <c r="H389" s="431"/>
      <c r="I389" s="613"/>
      <c r="J389" s="317"/>
      <c r="K389" s="613"/>
    </row>
    <row r="390" spans="1:11" s="529" customFormat="1" ht="15" customHeight="1" hidden="1">
      <c r="A390" s="511"/>
      <c r="B390" s="431" t="s">
        <v>105</v>
      </c>
      <c r="C390" s="231"/>
      <c r="D390" s="231"/>
      <c r="E390" s="231"/>
      <c r="F390" s="231"/>
      <c r="G390" s="231"/>
      <c r="H390" s="231"/>
      <c r="I390" s="317"/>
      <c r="J390" s="317"/>
      <c r="K390" s="317"/>
    </row>
    <row r="391" spans="1:11" s="529" customFormat="1" ht="15" customHeight="1" hidden="1">
      <c r="A391" s="513"/>
      <c r="B391" s="515" t="s">
        <v>338</v>
      </c>
      <c r="C391" s="606"/>
      <c r="D391" s="606"/>
      <c r="E391" s="606"/>
      <c r="F391" s="606"/>
      <c r="G391" s="606"/>
      <c r="H391" s="606"/>
      <c r="I391" s="309"/>
      <c r="J391" s="309"/>
      <c r="K391" s="317">
        <v>0</v>
      </c>
    </row>
    <row r="392" spans="1:11" s="529" customFormat="1" ht="15" customHeight="1" hidden="1">
      <c r="A392" s="516"/>
      <c r="B392" s="517"/>
      <c r="C392" s="517" t="s">
        <v>106</v>
      </c>
      <c r="D392" s="607"/>
      <c r="E392" s="607"/>
      <c r="F392" s="607"/>
      <c r="G392" s="607"/>
      <c r="H392" s="607"/>
      <c r="I392" s="323"/>
      <c r="J392" s="323"/>
      <c r="K392" s="317">
        <v>0</v>
      </c>
    </row>
    <row r="393" spans="1:11" s="529" customFormat="1" ht="12.75" customHeight="1" hidden="1">
      <c r="A393" s="516"/>
      <c r="B393" s="517"/>
      <c r="C393" s="517" t="s">
        <v>117</v>
      </c>
      <c r="D393" s="607"/>
      <c r="E393" s="607"/>
      <c r="F393" s="607"/>
      <c r="G393" s="607"/>
      <c r="H393" s="607"/>
      <c r="I393" s="323"/>
      <c r="J393" s="323"/>
      <c r="K393" s="317">
        <v>0</v>
      </c>
    </row>
    <row r="394" spans="1:11" s="529" customFormat="1" ht="12.75" customHeight="1" hidden="1">
      <c r="A394" s="516"/>
      <c r="B394" s="517"/>
      <c r="C394" s="517" t="s">
        <v>101</v>
      </c>
      <c r="D394" s="607"/>
      <c r="E394" s="607"/>
      <c r="F394" s="607"/>
      <c r="G394" s="607"/>
      <c r="H394" s="607"/>
      <c r="I394" s="323"/>
      <c r="J394" s="323"/>
      <c r="K394" s="317">
        <v>0</v>
      </c>
    </row>
    <row r="395" spans="1:11" s="529" customFormat="1" ht="12.75" customHeight="1" hidden="1">
      <c r="A395" s="516"/>
      <c r="B395" s="517"/>
      <c r="C395" s="517" t="s">
        <v>116</v>
      </c>
      <c r="D395" s="607"/>
      <c r="E395" s="607"/>
      <c r="F395" s="607"/>
      <c r="G395" s="607"/>
      <c r="H395" s="607"/>
      <c r="I395" s="323"/>
      <c r="J395" s="323"/>
      <c r="K395" s="317">
        <v>0</v>
      </c>
    </row>
    <row r="396" spans="1:11" s="529" customFormat="1" ht="15" customHeight="1" hidden="1">
      <c r="A396" s="516"/>
      <c r="B396" s="517"/>
      <c r="C396" s="517" t="s">
        <v>115</v>
      </c>
      <c r="D396" s="607"/>
      <c r="E396" s="607"/>
      <c r="F396" s="607"/>
      <c r="G396" s="607"/>
      <c r="H396" s="607"/>
      <c r="I396" s="323"/>
      <c r="J396" s="323"/>
      <c r="K396" s="317">
        <v>0</v>
      </c>
    </row>
    <row r="397" spans="1:11" s="529" customFormat="1" ht="15" customHeight="1" hidden="1">
      <c r="A397" s="513"/>
      <c r="B397" s="467" t="s">
        <v>341</v>
      </c>
      <c r="C397" s="608"/>
      <c r="D397" s="606"/>
      <c r="E397" s="468">
        <v>0</v>
      </c>
      <c r="F397" s="606"/>
      <c r="G397" s="468">
        <v>0</v>
      </c>
      <c r="H397" s="606"/>
      <c r="I397" s="468">
        <v>0</v>
      </c>
      <c r="J397" s="309"/>
      <c r="K397" s="614">
        <v>0</v>
      </c>
    </row>
    <row r="398" spans="1:11" s="529" customFormat="1" ht="15" customHeight="1" hidden="1">
      <c r="A398" s="511"/>
      <c r="B398" s="544"/>
      <c r="C398" s="595"/>
      <c r="D398" s="595"/>
      <c r="E398" s="595"/>
      <c r="F398" s="595"/>
      <c r="G398" s="595"/>
      <c r="H398" s="544"/>
      <c r="I398" s="613"/>
      <c r="J398" s="317"/>
      <c r="K398" s="613"/>
    </row>
    <row r="399" spans="1:11" s="529" customFormat="1" ht="15" customHeight="1" hidden="1">
      <c r="A399" s="511"/>
      <c r="B399" s="431" t="s">
        <v>118</v>
      </c>
      <c r="C399" s="615"/>
      <c r="D399" s="231"/>
      <c r="E399" s="231"/>
      <c r="F399" s="231"/>
      <c r="G399" s="231"/>
      <c r="H399" s="231"/>
      <c r="I399" s="317"/>
      <c r="J399" s="317"/>
      <c r="K399" s="317"/>
    </row>
    <row r="400" spans="1:11" s="529" customFormat="1" ht="15" customHeight="1" hidden="1">
      <c r="A400" s="513"/>
      <c r="B400" s="515" t="s">
        <v>119</v>
      </c>
      <c r="C400" s="616"/>
      <c r="D400" s="606"/>
      <c r="E400" s="309">
        <v>0</v>
      </c>
      <c r="F400" s="606"/>
      <c r="G400" s="309">
        <v>0</v>
      </c>
      <c r="H400" s="606"/>
      <c r="I400" s="309">
        <v>0</v>
      </c>
      <c r="J400" s="309"/>
      <c r="K400" s="317">
        <v>0</v>
      </c>
    </row>
    <row r="401" spans="1:11" s="529" customFormat="1" ht="15" customHeight="1" hidden="1">
      <c r="A401" s="513"/>
      <c r="B401" s="609" t="s">
        <v>120</v>
      </c>
      <c r="C401" s="617"/>
      <c r="D401" s="606"/>
      <c r="E401" s="618">
        <v>0</v>
      </c>
      <c r="F401" s="610"/>
      <c r="G401" s="618">
        <v>0</v>
      </c>
      <c r="H401" s="610"/>
      <c r="I401" s="618">
        <v>0</v>
      </c>
      <c r="J401" s="618"/>
      <c r="K401" s="619">
        <v>0</v>
      </c>
    </row>
    <row r="402" spans="1:11" s="529" customFormat="1" ht="19.5" customHeight="1" hidden="1">
      <c r="A402" s="511"/>
      <c r="B402" s="431"/>
      <c r="C402" s="544"/>
      <c r="D402" s="431"/>
      <c r="E402" s="431"/>
      <c r="F402" s="431"/>
      <c r="G402" s="431"/>
      <c r="H402" s="431"/>
      <c r="I402" s="317"/>
      <c r="J402" s="317"/>
      <c r="K402" s="317"/>
    </row>
    <row r="403" spans="1:11" s="529" customFormat="1" ht="12.75" customHeight="1" hidden="1">
      <c r="A403" s="513"/>
      <c r="B403" s="545" t="s">
        <v>121</v>
      </c>
      <c r="C403" s="545"/>
      <c r="D403" s="545"/>
      <c r="E403" s="545"/>
      <c r="F403" s="545"/>
      <c r="G403" s="545"/>
      <c r="H403" s="545"/>
      <c r="I403" s="545"/>
      <c r="J403" s="545"/>
      <c r="K403" s="545"/>
    </row>
    <row r="404" spans="1:11" s="529" customFormat="1" ht="12.75" customHeight="1" hidden="1">
      <c r="A404" s="513"/>
      <c r="B404" s="545" t="s">
        <v>122</v>
      </c>
      <c r="C404" s="545"/>
      <c r="D404" s="545"/>
      <c r="E404" s="545"/>
      <c r="F404" s="545"/>
      <c r="G404" s="545"/>
      <c r="H404" s="545"/>
      <c r="I404" s="545"/>
      <c r="J404" s="545"/>
      <c r="K404" s="545"/>
    </row>
    <row r="405" spans="1:11" s="529" customFormat="1" ht="12.75" customHeight="1" hidden="1">
      <c r="A405" s="513"/>
      <c r="B405" s="545" t="s">
        <v>123</v>
      </c>
      <c r="C405" s="545"/>
      <c r="D405" s="545"/>
      <c r="E405" s="545"/>
      <c r="F405" s="545"/>
      <c r="G405" s="545"/>
      <c r="H405" s="545"/>
      <c r="I405" s="545"/>
      <c r="J405" s="545"/>
      <c r="K405" s="545"/>
    </row>
    <row r="406" spans="1:11" s="529" customFormat="1" ht="12.75" customHeight="1">
      <c r="A406" s="513"/>
      <c r="B406" s="545"/>
      <c r="C406" s="545"/>
      <c r="D406" s="545"/>
      <c r="E406" s="545"/>
      <c r="F406" s="545"/>
      <c r="G406" s="545"/>
      <c r="H406" s="545"/>
      <c r="I406" s="545"/>
      <c r="J406" s="545"/>
      <c r="K406" s="545"/>
    </row>
    <row r="407" spans="1:11" s="529" customFormat="1" ht="24.75" customHeight="1">
      <c r="A407" s="574" t="s">
        <v>1378</v>
      </c>
      <c r="B407" s="592" t="s">
        <v>585</v>
      </c>
      <c r="C407" s="515"/>
      <c r="D407" s="515"/>
      <c r="E407" s="1025"/>
      <c r="F407" s="515"/>
      <c r="G407" s="515"/>
      <c r="H407" s="515"/>
      <c r="I407" s="1025"/>
      <c r="J407" s="309"/>
      <c r="K407" s="309"/>
    </row>
    <row r="408" spans="1:11" s="529" customFormat="1" ht="29.25" hidden="1">
      <c r="A408" s="511"/>
      <c r="B408" s="593"/>
      <c r="C408" s="594"/>
      <c r="D408" s="595"/>
      <c r="E408" s="594" t="s">
        <v>124</v>
      </c>
      <c r="F408" s="595"/>
      <c r="G408" s="594" t="s">
        <v>124</v>
      </c>
      <c r="H408" s="431"/>
      <c r="I408" s="1024"/>
      <c r="J408" s="317"/>
      <c r="K408" s="594" t="s">
        <v>96</v>
      </c>
    </row>
    <row r="409" spans="1:11" s="529" customFormat="1" ht="15" hidden="1">
      <c r="A409" s="511"/>
      <c r="B409" s="431" t="s">
        <v>98</v>
      </c>
      <c r="C409" s="231"/>
      <c r="D409" s="231"/>
      <c r="E409" s="231"/>
      <c r="F409" s="231"/>
      <c r="G409" s="231"/>
      <c r="H409" s="465"/>
      <c r="I409" s="598"/>
      <c r="J409" s="598"/>
      <c r="K409" s="317"/>
    </row>
    <row r="410" spans="1:11" s="529" customFormat="1" ht="15" hidden="1">
      <c r="A410" s="513"/>
      <c r="B410" s="515" t="s">
        <v>338</v>
      </c>
      <c r="C410" s="238"/>
      <c r="D410" s="238"/>
      <c r="E410" s="238">
        <v>1046686000</v>
      </c>
      <c r="F410" s="238"/>
      <c r="G410" s="238">
        <v>7503651000</v>
      </c>
      <c r="H410" s="464"/>
      <c r="I410" s="598">
        <v>134851488</v>
      </c>
      <c r="J410" s="598"/>
      <c r="K410" s="317">
        <v>8685188488</v>
      </c>
    </row>
    <row r="411" spans="1:11" s="529" customFormat="1" ht="15" hidden="1">
      <c r="A411" s="516"/>
      <c r="B411" s="517"/>
      <c r="C411" s="517" t="s">
        <v>99</v>
      </c>
      <c r="D411" s="246"/>
      <c r="E411" s="246">
        <v>0</v>
      </c>
      <c r="F411" s="246"/>
      <c r="G411" s="246">
        <v>0</v>
      </c>
      <c r="H411" s="464"/>
      <c r="I411" s="598">
        <v>0</v>
      </c>
      <c r="J411" s="598"/>
      <c r="K411" s="317">
        <v>0</v>
      </c>
    </row>
    <row r="412" spans="1:11" s="529" customFormat="1" ht="15" hidden="1">
      <c r="A412" s="516"/>
      <c r="B412" s="517"/>
      <c r="C412" s="517" t="s">
        <v>127</v>
      </c>
      <c r="D412" s="246"/>
      <c r="E412" s="246"/>
      <c r="F412" s="246"/>
      <c r="G412" s="246"/>
      <c r="H412" s="464"/>
      <c r="I412" s="598"/>
      <c r="J412" s="598"/>
      <c r="K412" s="317">
        <v>0</v>
      </c>
    </row>
    <row r="413" spans="1:11" s="529" customFormat="1" ht="15" hidden="1">
      <c r="A413" s="516"/>
      <c r="B413" s="517"/>
      <c r="C413" s="517" t="s">
        <v>128</v>
      </c>
      <c r="D413" s="246"/>
      <c r="E413" s="246"/>
      <c r="F413" s="246"/>
      <c r="G413" s="246"/>
      <c r="H413" s="464"/>
      <c r="I413" s="598"/>
      <c r="J413" s="598"/>
      <c r="K413" s="317">
        <v>0</v>
      </c>
    </row>
    <row r="414" spans="1:11" s="529" customFormat="1" ht="15" hidden="1">
      <c r="A414" s="516"/>
      <c r="B414" s="517"/>
      <c r="C414" s="517" t="s">
        <v>101</v>
      </c>
      <c r="D414" s="246"/>
      <c r="E414" s="246"/>
      <c r="F414" s="246"/>
      <c r="G414" s="246"/>
      <c r="H414" s="464"/>
      <c r="I414" s="598"/>
      <c r="J414" s="598"/>
      <c r="K414" s="317">
        <v>0</v>
      </c>
    </row>
    <row r="415" spans="1:11" s="529" customFormat="1" ht="15" hidden="1">
      <c r="A415" s="516"/>
      <c r="B415" s="517"/>
      <c r="C415" s="517" t="s">
        <v>103</v>
      </c>
      <c r="D415" s="246"/>
      <c r="E415" s="246"/>
      <c r="F415" s="246"/>
      <c r="G415" s="246"/>
      <c r="H415" s="464"/>
      <c r="I415" s="598"/>
      <c r="J415" s="598"/>
      <c r="K415" s="317">
        <v>0</v>
      </c>
    </row>
    <row r="416" spans="1:11" s="529" customFormat="1" ht="15" hidden="1">
      <c r="A416" s="516"/>
      <c r="B416" s="603"/>
      <c r="C416" s="603" t="s">
        <v>104</v>
      </c>
      <c r="D416" s="246"/>
      <c r="E416" s="246"/>
      <c r="F416" s="246"/>
      <c r="G416" s="246"/>
      <c r="H416" s="464"/>
      <c r="I416" s="598"/>
      <c r="J416" s="598"/>
      <c r="K416" s="317">
        <v>0</v>
      </c>
    </row>
    <row r="417" spans="1:11" s="529" customFormat="1" ht="15" hidden="1">
      <c r="A417" s="513"/>
      <c r="B417" s="467" t="s">
        <v>341</v>
      </c>
      <c r="C417" s="241"/>
      <c r="D417" s="238"/>
      <c r="E417" s="241">
        <v>1046686000</v>
      </c>
      <c r="F417" s="238"/>
      <c r="G417" s="241">
        <v>7503651000</v>
      </c>
      <c r="H417" s="464"/>
      <c r="I417" s="241">
        <v>134851488</v>
      </c>
      <c r="J417" s="598"/>
      <c r="K417" s="614">
        <v>8685188488</v>
      </c>
    </row>
    <row r="418" spans="1:11" s="529" customFormat="1" ht="15" hidden="1">
      <c r="A418" s="511"/>
      <c r="B418" s="431" t="s">
        <v>105</v>
      </c>
      <c r="C418" s="231"/>
      <c r="D418" s="231"/>
      <c r="E418" s="231"/>
      <c r="F418" s="231"/>
      <c r="G418" s="231"/>
      <c r="H418" s="231"/>
      <c r="I418" s="317"/>
      <c r="J418" s="317"/>
      <c r="K418" s="317"/>
    </row>
    <row r="419" spans="1:11" s="529" customFormat="1" ht="15" hidden="1">
      <c r="A419" s="513"/>
      <c r="B419" s="515" t="s">
        <v>338</v>
      </c>
      <c r="C419" s="238"/>
      <c r="D419" s="238"/>
      <c r="E419" s="238">
        <v>187746831</v>
      </c>
      <c r="F419" s="238"/>
      <c r="G419" s="238">
        <v>812870704</v>
      </c>
      <c r="H419" s="464"/>
      <c r="I419" s="598">
        <v>134851488</v>
      </c>
      <c r="J419" s="598"/>
      <c r="K419" s="317">
        <v>1135469023</v>
      </c>
    </row>
    <row r="420" spans="1:11" s="529" customFormat="1" ht="15" hidden="1">
      <c r="A420" s="516"/>
      <c r="B420" s="517"/>
      <c r="C420" s="517" t="s">
        <v>106</v>
      </c>
      <c r="D420" s="603"/>
      <c r="E420" s="847">
        <v>27475146</v>
      </c>
      <c r="F420" s="848"/>
      <c r="G420" s="847">
        <v>87251754</v>
      </c>
      <c r="H420" s="849"/>
      <c r="I420" s="850">
        <v>0</v>
      </c>
      <c r="J420" s="850"/>
      <c r="K420" s="829">
        <v>114726900</v>
      </c>
    </row>
    <row r="421" spans="1:11" s="529" customFormat="1" ht="15" hidden="1">
      <c r="A421" s="516"/>
      <c r="B421" s="517"/>
      <c r="C421" s="517" t="s">
        <v>101</v>
      </c>
      <c r="D421" s="246"/>
      <c r="E421" s="851"/>
      <c r="F421" s="851"/>
      <c r="G421" s="851"/>
      <c r="H421" s="849"/>
      <c r="I421" s="850"/>
      <c r="J421" s="850"/>
      <c r="K421" s="829">
        <v>0</v>
      </c>
    </row>
    <row r="422" spans="1:11" s="529" customFormat="1" ht="15" hidden="1">
      <c r="A422" s="516"/>
      <c r="B422" s="517"/>
      <c r="C422" s="517" t="s">
        <v>103</v>
      </c>
      <c r="D422" s="603"/>
      <c r="E422" s="847"/>
      <c r="F422" s="848"/>
      <c r="G422" s="847"/>
      <c r="H422" s="849"/>
      <c r="I422" s="850"/>
      <c r="J422" s="850"/>
      <c r="K422" s="829">
        <v>0</v>
      </c>
    </row>
    <row r="423" spans="1:11" s="529" customFormat="1" ht="15" hidden="1">
      <c r="A423" s="516"/>
      <c r="B423" s="603"/>
      <c r="C423" s="603" t="s">
        <v>104</v>
      </c>
      <c r="D423" s="246"/>
      <c r="E423" s="851"/>
      <c r="F423" s="851"/>
      <c r="G423" s="851"/>
      <c r="H423" s="849"/>
      <c r="I423" s="850"/>
      <c r="J423" s="850"/>
      <c r="K423" s="829">
        <v>0</v>
      </c>
    </row>
    <row r="424" spans="1:11" s="529" customFormat="1" ht="15" hidden="1">
      <c r="A424" s="513"/>
      <c r="B424" s="467" t="s">
        <v>341</v>
      </c>
      <c r="C424" s="241"/>
      <c r="D424" s="238"/>
      <c r="E424" s="241">
        <v>215221977</v>
      </c>
      <c r="F424" s="238"/>
      <c r="G424" s="241">
        <v>900122458</v>
      </c>
      <c r="H424" s="464"/>
      <c r="I424" s="241">
        <v>134851488</v>
      </c>
      <c r="J424" s="598"/>
      <c r="K424" s="614">
        <v>1250195923</v>
      </c>
    </row>
    <row r="425" spans="1:11" s="529" customFormat="1" ht="15" hidden="1">
      <c r="A425" s="511"/>
      <c r="B425" s="431" t="s">
        <v>118</v>
      </c>
      <c r="C425" s="231"/>
      <c r="D425" s="231"/>
      <c r="E425" s="843"/>
      <c r="F425" s="843"/>
      <c r="G425" s="843"/>
      <c r="H425" s="843"/>
      <c r="I425" s="829"/>
      <c r="J425" s="829"/>
      <c r="K425" s="791"/>
    </row>
    <row r="426" spans="1:11" s="529" customFormat="1" ht="15" hidden="1">
      <c r="A426" s="513"/>
      <c r="B426" s="515" t="s">
        <v>338</v>
      </c>
      <c r="C426" s="238"/>
      <c r="D426" s="238"/>
      <c r="E426" s="791">
        <v>858939169</v>
      </c>
      <c r="F426" s="844"/>
      <c r="G426" s="791">
        <v>6690780296</v>
      </c>
      <c r="H426" s="845" t="s">
        <v>130</v>
      </c>
      <c r="I426" s="791">
        <v>0</v>
      </c>
      <c r="J426" s="791" t="s">
        <v>131</v>
      </c>
      <c r="K426" s="829">
        <v>7549719465</v>
      </c>
    </row>
    <row r="427" spans="1:11" s="529" customFormat="1" ht="15.75" hidden="1" thickBot="1">
      <c r="A427" s="513"/>
      <c r="B427" s="609" t="s">
        <v>341</v>
      </c>
      <c r="C427" s="268"/>
      <c r="D427" s="238"/>
      <c r="E427" s="846">
        <v>831464023</v>
      </c>
      <c r="F427" s="844"/>
      <c r="G427" s="846">
        <v>6603528542</v>
      </c>
      <c r="H427" s="845" t="s">
        <v>130</v>
      </c>
      <c r="I427" s="846">
        <v>0</v>
      </c>
      <c r="J427" s="791" t="s">
        <v>131</v>
      </c>
      <c r="K427" s="840">
        <v>7434992565</v>
      </c>
    </row>
    <row r="428" spans="1:11" s="529" customFormat="1" ht="15" hidden="1">
      <c r="A428" s="513"/>
      <c r="B428" s="545" t="s">
        <v>132</v>
      </c>
      <c r="C428" s="612"/>
      <c r="D428" s="612"/>
      <c r="E428" s="612"/>
      <c r="F428" s="612"/>
      <c r="G428" s="612"/>
      <c r="H428" s="612"/>
      <c r="I428" s="612"/>
      <c r="J428" s="612"/>
      <c r="K428" s="612"/>
    </row>
    <row r="429" spans="1:11" s="529" customFormat="1" ht="15" hidden="1">
      <c r="A429" s="513"/>
      <c r="B429" s="545" t="s">
        <v>109</v>
      </c>
      <c r="C429" s="612"/>
      <c r="D429" s="612"/>
      <c r="E429" s="612"/>
      <c r="F429" s="612"/>
      <c r="G429" s="612"/>
      <c r="H429" s="612"/>
      <c r="I429" s="612"/>
      <c r="J429" s="612"/>
      <c r="K429" s="612"/>
    </row>
    <row r="430" spans="1:11" s="529" customFormat="1" ht="15" hidden="1">
      <c r="A430" s="513"/>
      <c r="B430" s="515" t="s">
        <v>133</v>
      </c>
      <c r="C430" s="515"/>
      <c r="D430" s="515"/>
      <c r="E430" s="515"/>
      <c r="F430" s="515"/>
      <c r="G430" s="515"/>
      <c r="H430" s="515"/>
      <c r="I430" s="515"/>
      <c r="J430" s="515"/>
      <c r="K430" s="515"/>
    </row>
    <row r="431" spans="1:11" s="529" customFormat="1" ht="15" hidden="1">
      <c r="A431" s="513"/>
      <c r="B431" s="515" t="s">
        <v>134</v>
      </c>
      <c r="C431" s="515"/>
      <c r="D431" s="515"/>
      <c r="E431" s="515"/>
      <c r="F431" s="515"/>
      <c r="G431" s="515"/>
      <c r="H431" s="515"/>
      <c r="I431" s="515"/>
      <c r="J431" s="515"/>
      <c r="K431" s="515"/>
    </row>
    <row r="432" spans="1:11" s="529" customFormat="1" ht="15" hidden="1">
      <c r="A432" s="513"/>
      <c r="B432" s="1121" t="s">
        <v>135</v>
      </c>
      <c r="C432" s="1121"/>
      <c r="D432" s="1121"/>
      <c r="E432" s="1121"/>
      <c r="F432" s="1121"/>
      <c r="G432" s="1121"/>
      <c r="H432" s="1121"/>
      <c r="I432" s="1121"/>
      <c r="J432" s="1121"/>
      <c r="K432" s="1121"/>
    </row>
    <row r="433" spans="1:11" s="529" customFormat="1" ht="15">
      <c r="A433" s="513"/>
      <c r="B433" s="547"/>
      <c r="C433" s="547"/>
      <c r="D433" s="547"/>
      <c r="E433" s="547"/>
      <c r="F433" s="547"/>
      <c r="G433" s="547"/>
      <c r="H433" s="547"/>
      <c r="I433" s="547"/>
      <c r="J433" s="547"/>
      <c r="K433" s="547"/>
    </row>
    <row r="434" spans="1:11" s="529" customFormat="1" ht="27.75" customHeight="1">
      <c r="A434" s="574" t="s">
        <v>1381</v>
      </c>
      <c r="B434" s="592" t="s">
        <v>136</v>
      </c>
      <c r="C434" s="515"/>
      <c r="D434" s="515"/>
      <c r="E434" s="515"/>
      <c r="F434" s="515"/>
      <c r="G434" s="515"/>
      <c r="H434" s="515"/>
      <c r="I434" s="828" t="s">
        <v>11</v>
      </c>
      <c r="J434" s="828"/>
      <c r="K434" s="828" t="s">
        <v>1702</v>
      </c>
    </row>
    <row r="435" spans="1:11" s="529" customFormat="1" ht="16.5" customHeight="1">
      <c r="A435" s="513"/>
      <c r="B435" s="586" t="s">
        <v>137</v>
      </c>
      <c r="C435" s="515"/>
      <c r="D435" s="515"/>
      <c r="E435" s="515"/>
      <c r="F435" s="515"/>
      <c r="G435" s="515"/>
      <c r="H435" s="515"/>
      <c r="I435" s="309"/>
      <c r="J435" s="309"/>
      <c r="K435" s="309"/>
    </row>
    <row r="436" spans="1:11" s="517" customFormat="1" ht="16.5" customHeight="1">
      <c r="A436" s="516"/>
      <c r="B436" s="1026" t="s">
        <v>537</v>
      </c>
      <c r="C436" s="603"/>
      <c r="I436" s="323">
        <v>0</v>
      </c>
      <c r="J436" s="323"/>
      <c r="K436" s="323">
        <v>2031191782</v>
      </c>
    </row>
    <row r="437" spans="1:11" s="517" customFormat="1" ht="16.5" customHeight="1">
      <c r="A437" s="516"/>
      <c r="B437" s="1026" t="s">
        <v>538</v>
      </c>
      <c r="C437" s="603"/>
      <c r="I437" s="323">
        <v>0</v>
      </c>
      <c r="J437" s="323"/>
      <c r="K437" s="323">
        <v>1849085978</v>
      </c>
    </row>
    <row r="438" spans="1:11" s="517" customFormat="1" ht="16.5" customHeight="1">
      <c r="A438" s="516"/>
      <c r="B438" s="1026" t="s">
        <v>539</v>
      </c>
      <c r="C438" s="603"/>
      <c r="I438" s="323">
        <v>45011818</v>
      </c>
      <c r="J438" s="323"/>
      <c r="K438" s="323">
        <v>45011818</v>
      </c>
    </row>
    <row r="439" spans="1:11" s="517" customFormat="1" ht="16.5" customHeight="1">
      <c r="A439" s="516"/>
      <c r="B439" s="1026" t="s">
        <v>540</v>
      </c>
      <c r="C439" s="603"/>
      <c r="I439" s="323">
        <v>43898994</v>
      </c>
      <c r="J439" s="323"/>
      <c r="K439" s="323">
        <v>36868182</v>
      </c>
    </row>
    <row r="440" spans="1:11" s="529" customFormat="1" ht="21" customHeight="1" thickBot="1">
      <c r="A440" s="516"/>
      <c r="B440" s="431"/>
      <c r="C440" s="431" t="s">
        <v>312</v>
      </c>
      <c r="D440" s="517"/>
      <c r="E440" s="517"/>
      <c r="F440" s="517"/>
      <c r="G440" s="517"/>
      <c r="H440" s="517"/>
      <c r="I440" s="577">
        <v>88910812</v>
      </c>
      <c r="J440" s="317"/>
      <c r="K440" s="577">
        <v>3962157760</v>
      </c>
    </row>
    <row r="441" spans="1:11" s="529" customFormat="1" ht="15.75" hidden="1" thickTop="1">
      <c r="A441" s="574" t="s">
        <v>1392</v>
      </c>
      <c r="B441" s="592" t="s">
        <v>140</v>
      </c>
      <c r="C441" s="515"/>
      <c r="D441" s="515"/>
      <c r="E441" s="515"/>
      <c r="F441" s="515"/>
      <c r="G441" s="515"/>
      <c r="H441" s="515"/>
      <c r="I441" s="317"/>
      <c r="J441" s="317"/>
      <c r="K441" s="317"/>
    </row>
    <row r="442" spans="1:11" s="529" customFormat="1" ht="30" hidden="1" thickTop="1">
      <c r="A442" s="511"/>
      <c r="B442" s="625" t="s">
        <v>92</v>
      </c>
      <c r="C442" s="626"/>
      <c r="D442" s="595"/>
      <c r="E442" s="594" t="s">
        <v>124</v>
      </c>
      <c r="F442" s="595"/>
      <c r="G442" s="594" t="s">
        <v>141</v>
      </c>
      <c r="H442" s="431"/>
      <c r="I442" s="594" t="s">
        <v>142</v>
      </c>
      <c r="J442" s="317"/>
      <c r="K442" s="594" t="s">
        <v>96</v>
      </c>
    </row>
    <row r="443" spans="1:11" s="529" customFormat="1" ht="15.75" hidden="1" thickTop="1">
      <c r="A443" s="511"/>
      <c r="B443" s="627"/>
      <c r="C443" s="627"/>
      <c r="D443" s="595"/>
      <c r="E443" s="595"/>
      <c r="F443" s="595"/>
      <c r="G443" s="595"/>
      <c r="H443" s="431"/>
      <c r="I443" s="595"/>
      <c r="J443" s="317"/>
      <c r="K443" s="595"/>
    </row>
    <row r="444" spans="1:11" s="529" customFormat="1" ht="15.75" hidden="1" thickTop="1">
      <c r="A444" s="511"/>
      <c r="B444" s="544" t="s">
        <v>98</v>
      </c>
      <c r="C444" s="544"/>
      <c r="D444" s="544"/>
      <c r="E444" s="629"/>
      <c r="F444" s="627"/>
      <c r="G444" s="629"/>
      <c r="H444" s="630"/>
      <c r="I444" s="629"/>
      <c r="J444" s="309"/>
      <c r="K444" s="317"/>
    </row>
    <row r="445" spans="1:11" s="529" customFormat="1" ht="15.75" hidden="1" thickTop="1">
      <c r="A445" s="513"/>
      <c r="B445" s="515" t="s">
        <v>338</v>
      </c>
      <c r="C445" s="464"/>
      <c r="D445" s="464"/>
      <c r="E445" s="238"/>
      <c r="F445" s="309"/>
      <c r="G445" s="309"/>
      <c r="H445" s="238"/>
      <c r="I445" s="309"/>
      <c r="J445" s="598"/>
      <c r="K445" s="600">
        <v>0</v>
      </c>
    </row>
    <row r="446" spans="1:11" s="517" customFormat="1" ht="15.75" hidden="1" thickTop="1">
      <c r="A446" s="516"/>
      <c r="C446" s="517" t="s">
        <v>99</v>
      </c>
      <c r="D446" s="601"/>
      <c r="E446" s="246"/>
      <c r="F446" s="323"/>
      <c r="G446" s="323"/>
      <c r="H446" s="246"/>
      <c r="I446" s="323"/>
      <c r="J446" s="602"/>
      <c r="K446" s="600">
        <v>0</v>
      </c>
    </row>
    <row r="447" spans="1:11" s="517" customFormat="1" ht="15.75" hidden="1" thickTop="1">
      <c r="A447" s="516"/>
      <c r="C447" s="517" t="s">
        <v>100</v>
      </c>
      <c r="D447" s="601"/>
      <c r="E447" s="601"/>
      <c r="F447" s="601"/>
      <c r="G447" s="601"/>
      <c r="H447" s="601"/>
      <c r="I447" s="602"/>
      <c r="J447" s="602"/>
      <c r="K447" s="600">
        <v>0</v>
      </c>
    </row>
    <row r="448" spans="1:11" s="517" customFormat="1" ht="15.75" hidden="1" thickTop="1">
      <c r="A448" s="516"/>
      <c r="C448" s="517" t="s">
        <v>143</v>
      </c>
      <c r="D448" s="601"/>
      <c r="E448" s="601"/>
      <c r="F448" s="601"/>
      <c r="G448" s="601"/>
      <c r="H448" s="601"/>
      <c r="I448" s="323"/>
      <c r="J448" s="602"/>
      <c r="K448" s="600">
        <v>0</v>
      </c>
    </row>
    <row r="449" spans="1:11" s="517" customFormat="1" ht="15.75" hidden="1" thickTop="1">
      <c r="A449" s="516"/>
      <c r="C449" s="517" t="s">
        <v>103</v>
      </c>
      <c r="D449" s="601"/>
      <c r="E449" s="246"/>
      <c r="F449" s="323"/>
      <c r="G449" s="323"/>
      <c r="H449" s="246"/>
      <c r="I449" s="323"/>
      <c r="J449" s="602"/>
      <c r="K449" s="600">
        <v>0</v>
      </c>
    </row>
    <row r="450" spans="1:11" s="517" customFormat="1" ht="15.75" hidden="1" thickTop="1">
      <c r="A450" s="516"/>
      <c r="C450" s="603" t="s">
        <v>104</v>
      </c>
      <c r="D450" s="601"/>
      <c r="E450" s="601"/>
      <c r="F450" s="601"/>
      <c r="G450" s="601"/>
      <c r="H450" s="601"/>
      <c r="I450" s="602"/>
      <c r="J450" s="602"/>
      <c r="K450" s="600">
        <v>0</v>
      </c>
    </row>
    <row r="451" spans="1:11" s="529" customFormat="1" ht="15.75" hidden="1" thickTop="1">
      <c r="A451" s="513"/>
      <c r="B451" s="467" t="s">
        <v>341</v>
      </c>
      <c r="C451" s="604"/>
      <c r="D451" s="464"/>
      <c r="E451" s="604"/>
      <c r="F451" s="464"/>
      <c r="G451" s="604"/>
      <c r="H451" s="464"/>
      <c r="I451" s="604"/>
      <c r="J451" s="598"/>
      <c r="K451" s="605">
        <v>0</v>
      </c>
    </row>
    <row r="452" spans="1:11" s="529" customFormat="1" ht="15.75" hidden="1" thickTop="1">
      <c r="A452" s="511"/>
      <c r="B452" s="431" t="s">
        <v>105</v>
      </c>
      <c r="C452" s="597"/>
      <c r="D452" s="597"/>
      <c r="E452" s="238"/>
      <c r="F452" s="309"/>
      <c r="G452" s="309"/>
      <c r="H452" s="238"/>
      <c r="I452" s="309"/>
      <c r="J452" s="598"/>
      <c r="K452" s="599"/>
    </row>
    <row r="453" spans="1:11" s="529" customFormat="1" ht="15.75" hidden="1" thickTop="1">
      <c r="A453" s="513"/>
      <c r="B453" s="515" t="s">
        <v>338</v>
      </c>
      <c r="C453" s="606"/>
      <c r="D453" s="606"/>
      <c r="E453" s="238"/>
      <c r="F453" s="309"/>
      <c r="G453" s="309"/>
      <c r="H453" s="238"/>
      <c r="I453" s="309"/>
      <c r="J453" s="309"/>
      <c r="K453" s="600">
        <v>0</v>
      </c>
    </row>
    <row r="454" spans="1:11" s="517" customFormat="1" ht="15.75" hidden="1" thickTop="1">
      <c r="A454" s="516"/>
      <c r="C454" s="517" t="s">
        <v>106</v>
      </c>
      <c r="D454" s="607"/>
      <c r="E454" s="246"/>
      <c r="F454" s="323"/>
      <c r="G454" s="323"/>
      <c r="H454" s="246"/>
      <c r="I454" s="323"/>
      <c r="J454" s="323"/>
      <c r="K454" s="600">
        <v>0</v>
      </c>
    </row>
    <row r="455" spans="1:11" s="517" customFormat="1" ht="15.75" hidden="1" thickTop="1">
      <c r="A455" s="516"/>
      <c r="C455" s="517" t="s">
        <v>143</v>
      </c>
      <c r="D455" s="607"/>
      <c r="E455" s="607"/>
      <c r="F455" s="607"/>
      <c r="G455" s="607"/>
      <c r="H455" s="246"/>
      <c r="I455" s="323"/>
      <c r="J455" s="323"/>
      <c r="K455" s="600">
        <v>0</v>
      </c>
    </row>
    <row r="456" spans="1:11" s="517" customFormat="1" ht="15.75" hidden="1" thickTop="1">
      <c r="A456" s="516"/>
      <c r="C456" s="517" t="s">
        <v>103</v>
      </c>
      <c r="D456" s="607"/>
      <c r="E456" s="607"/>
      <c r="F456" s="607"/>
      <c r="G456" s="607"/>
      <c r="H456" s="246"/>
      <c r="I456" s="323"/>
      <c r="J456" s="323"/>
      <c r="K456" s="600">
        <v>0</v>
      </c>
    </row>
    <row r="457" spans="1:11" s="517" customFormat="1" ht="15.75" hidden="1" thickTop="1">
      <c r="A457" s="516"/>
      <c r="C457" s="603" t="s">
        <v>104</v>
      </c>
      <c r="D457" s="607"/>
      <c r="E457" s="246"/>
      <c r="F457" s="323"/>
      <c r="G457" s="323"/>
      <c r="H457" s="246"/>
      <c r="I457" s="323"/>
      <c r="J457" s="323"/>
      <c r="K457" s="600">
        <v>0</v>
      </c>
    </row>
    <row r="458" spans="1:11" s="529" customFormat="1" ht="15.75" hidden="1" thickTop="1">
      <c r="A458" s="513"/>
      <c r="B458" s="467" t="s">
        <v>341</v>
      </c>
      <c r="C458" s="608"/>
      <c r="D458" s="606"/>
      <c r="E458" s="608"/>
      <c r="F458" s="606"/>
      <c r="G458" s="608"/>
      <c r="H458" s="606"/>
      <c r="I458" s="608"/>
      <c r="J458" s="309"/>
      <c r="K458" s="605">
        <v>0</v>
      </c>
    </row>
    <row r="459" spans="1:11" s="529" customFormat="1" ht="15.75" hidden="1" thickTop="1">
      <c r="A459" s="511"/>
      <c r="B459" s="431" t="s">
        <v>107</v>
      </c>
      <c r="C459" s="597"/>
      <c r="D459" s="597"/>
      <c r="E459" s="238"/>
      <c r="F459" s="309"/>
      <c r="G459" s="309"/>
      <c r="H459" s="238"/>
      <c r="I459" s="309"/>
      <c r="J459" s="598"/>
      <c r="K459" s="599"/>
    </row>
    <row r="460" spans="1:11" s="529" customFormat="1" ht="15.75" hidden="1" thickTop="1">
      <c r="A460" s="513"/>
      <c r="B460" s="545" t="s">
        <v>338</v>
      </c>
      <c r="C460" s="606"/>
      <c r="D460" s="606"/>
      <c r="E460" s="606">
        <v>0</v>
      </c>
      <c r="F460" s="606"/>
      <c r="G460" s="606">
        <v>0</v>
      </c>
      <c r="H460" s="606">
        <v>0</v>
      </c>
      <c r="I460" s="606">
        <v>0</v>
      </c>
      <c r="J460" s="309">
        <v>0</v>
      </c>
      <c r="K460" s="600">
        <v>0</v>
      </c>
    </row>
    <row r="461" spans="1:11" s="529" customFormat="1" ht="16.5" hidden="1" thickBot="1" thickTop="1">
      <c r="A461" s="513"/>
      <c r="B461" s="609" t="s">
        <v>341</v>
      </c>
      <c r="C461" s="610"/>
      <c r="D461" s="606"/>
      <c r="E461" s="610">
        <v>0</v>
      </c>
      <c r="F461" s="606"/>
      <c r="G461" s="610">
        <v>0</v>
      </c>
      <c r="H461" s="606">
        <v>0</v>
      </c>
      <c r="I461" s="610">
        <v>0</v>
      </c>
      <c r="J461" s="309">
        <v>0</v>
      </c>
      <c r="K461" s="611">
        <v>0</v>
      </c>
    </row>
    <row r="462" spans="1:11" s="529" customFormat="1" ht="15.75" hidden="1" thickTop="1">
      <c r="A462" s="516"/>
      <c r="B462" s="545"/>
      <c r="C462" s="606"/>
      <c r="D462" s="606"/>
      <c r="E462" s="606"/>
      <c r="F462" s="606"/>
      <c r="G462" s="606"/>
      <c r="H462" s="606"/>
      <c r="I462" s="309"/>
      <c r="J462" s="309"/>
      <c r="K462" s="317"/>
    </row>
    <row r="463" spans="1:11" s="529" customFormat="1" ht="15.75" hidden="1" thickTop="1">
      <c r="A463" s="513"/>
      <c r="B463" s="515"/>
      <c r="C463" s="515"/>
      <c r="D463" s="545"/>
      <c r="E463" s="515"/>
      <c r="F463" s="545"/>
      <c r="G463" s="515"/>
      <c r="H463" s="545"/>
      <c r="I463" s="309"/>
      <c r="J463" s="309"/>
      <c r="K463" s="309"/>
    </row>
    <row r="464" spans="1:11" s="529" customFormat="1" ht="15.75" hidden="1" thickTop="1">
      <c r="A464" s="513"/>
      <c r="B464" s="431" t="s">
        <v>144</v>
      </c>
      <c r="C464" s="431"/>
      <c r="D464" s="431"/>
      <c r="E464" s="431"/>
      <c r="F464" s="431"/>
      <c r="G464" s="431"/>
      <c r="H464" s="431"/>
      <c r="I464" s="431"/>
      <c r="J464" s="431"/>
      <c r="K464" s="431"/>
    </row>
    <row r="465" spans="1:11" s="431" customFormat="1" ht="15.75" hidden="1" thickTop="1">
      <c r="A465" s="511"/>
      <c r="B465" s="586" t="s">
        <v>146</v>
      </c>
      <c r="C465" s="592"/>
      <c r="D465" s="592"/>
      <c r="E465" s="592"/>
      <c r="F465" s="592"/>
      <c r="G465" s="592"/>
      <c r="H465" s="592"/>
      <c r="I465" s="592"/>
      <c r="J465" s="592"/>
      <c r="K465" s="632"/>
    </row>
    <row r="466" spans="1:11" s="529" customFormat="1" ht="15.75" hidden="1" thickTop="1">
      <c r="A466" s="516"/>
      <c r="B466" s="633"/>
      <c r="C466" s="517" t="s">
        <v>148</v>
      </c>
      <c r="D466" s="517"/>
      <c r="E466" s="634"/>
      <c r="F466" s="517"/>
      <c r="G466" s="517"/>
      <c r="H466" s="517"/>
      <c r="I466" s="323"/>
      <c r="J466" s="323"/>
      <c r="K466" s="323"/>
    </row>
    <row r="467" spans="1:11" s="529" customFormat="1" ht="15.75" hidden="1" thickTop="1">
      <c r="A467" s="516"/>
      <c r="B467" s="633"/>
      <c r="C467" s="517" t="s">
        <v>150</v>
      </c>
      <c r="D467" s="517"/>
      <c r="E467" s="634"/>
      <c r="F467" s="517"/>
      <c r="G467" s="517"/>
      <c r="H467" s="517"/>
      <c r="I467" s="323"/>
      <c r="J467" s="323"/>
      <c r="K467" s="323"/>
    </row>
    <row r="468" spans="1:11" s="529" customFormat="1" ht="15.75" hidden="1" thickTop="1">
      <c r="A468" s="516"/>
      <c r="B468" s="633"/>
      <c r="C468" s="1127" t="s">
        <v>496</v>
      </c>
      <c r="D468" s="1127"/>
      <c r="E468" s="1127"/>
      <c r="F468" s="1127"/>
      <c r="G468" s="1127"/>
      <c r="H468" s="1127"/>
      <c r="I468" s="1127"/>
      <c r="J468" s="1127"/>
      <c r="K468" s="1127"/>
    </row>
    <row r="469" spans="1:11" s="529" customFormat="1" ht="15.75" hidden="1" thickTop="1">
      <c r="A469" s="516"/>
      <c r="B469" s="633"/>
      <c r="C469" s="517" t="s">
        <v>152</v>
      </c>
      <c r="D469" s="517"/>
      <c r="E469" s="634"/>
      <c r="F469" s="517"/>
      <c r="G469" s="517"/>
      <c r="H469" s="517"/>
      <c r="I469" s="323"/>
      <c r="J469" s="323"/>
      <c r="K469" s="323"/>
    </row>
    <row r="470" spans="1:11" s="529" customFormat="1" ht="27.75" customHeight="1" thickTop="1">
      <c r="A470" s="574" t="s">
        <v>1382</v>
      </c>
      <c r="B470" s="592" t="s">
        <v>26</v>
      </c>
      <c r="C470" s="515"/>
      <c r="D470" s="515"/>
      <c r="E470" s="515"/>
      <c r="F470" s="515"/>
      <c r="G470" s="636"/>
      <c r="H470" s="515"/>
      <c r="I470" s="317"/>
      <c r="J470" s="317"/>
      <c r="K470" s="317"/>
    </row>
    <row r="471" spans="1:11" s="529" customFormat="1" ht="19.5" customHeight="1">
      <c r="A471" s="574"/>
      <c r="B471" s="635"/>
      <c r="C471" s="515"/>
      <c r="D471" s="515"/>
      <c r="E471" s="1123" t="s">
        <v>11</v>
      </c>
      <c r="F471" s="1123"/>
      <c r="G471" s="1123"/>
      <c r="H471" s="534"/>
      <c r="I471" s="1126" t="s">
        <v>1702</v>
      </c>
      <c r="J471" s="1126"/>
      <c r="K471" s="1126"/>
    </row>
    <row r="472" spans="1:11" s="529" customFormat="1" ht="19.5" customHeight="1">
      <c r="A472" s="574"/>
      <c r="B472" s="635"/>
      <c r="C472" s="515"/>
      <c r="D472" s="515"/>
      <c r="E472" s="583" t="s">
        <v>315</v>
      </c>
      <c r="F472" s="581"/>
      <c r="G472" s="580" t="s">
        <v>316</v>
      </c>
      <c r="H472" s="637"/>
      <c r="I472" s="583" t="s">
        <v>315</v>
      </c>
      <c r="J472" s="581"/>
      <c r="K472" s="583" t="s">
        <v>316</v>
      </c>
    </row>
    <row r="473" spans="1:11" s="431" customFormat="1" ht="14.25" hidden="1">
      <c r="A473" s="574"/>
      <c r="B473" s="431" t="s">
        <v>154</v>
      </c>
      <c r="E473" s="638"/>
      <c r="F473" s="638"/>
      <c r="G473" s="638"/>
      <c r="H473" s="638"/>
      <c r="I473" s="600"/>
      <c r="J473" s="600"/>
      <c r="K473" s="600"/>
    </row>
    <row r="474" spans="1:11" s="431" customFormat="1" ht="29.25" customHeight="1">
      <c r="A474" s="574"/>
      <c r="B474" s="1128" t="s">
        <v>541</v>
      </c>
      <c r="C474" s="1128"/>
      <c r="E474" s="231">
        <v>0</v>
      </c>
      <c r="F474" s="231"/>
      <c r="G474" s="231">
        <v>11876232404</v>
      </c>
      <c r="H474" s="231"/>
      <c r="I474" s="231">
        <v>0</v>
      </c>
      <c r="J474" s="317"/>
      <c r="K474" s="231">
        <v>11876232404</v>
      </c>
    </row>
    <row r="475" spans="1:11" s="431" customFormat="1" ht="46.5" customHeight="1">
      <c r="A475" s="574"/>
      <c r="B475" s="1133" t="s">
        <v>542</v>
      </c>
      <c r="C475" s="1134"/>
      <c r="E475" s="238"/>
      <c r="F475" s="238"/>
      <c r="G475" s="309">
        <v>11876232404</v>
      </c>
      <c r="H475" s="238"/>
      <c r="I475" s="309"/>
      <c r="J475" s="309"/>
      <c r="K475" s="309">
        <v>11876232404</v>
      </c>
    </row>
    <row r="476" spans="1:11" s="431" customFormat="1" ht="18" customHeight="1">
      <c r="A476" s="574"/>
      <c r="B476" s="431" t="s">
        <v>156</v>
      </c>
      <c r="E476" s="843">
        <v>0</v>
      </c>
      <c r="F476" s="843"/>
      <c r="G476" s="843">
        <v>30000000000</v>
      </c>
      <c r="H476" s="843"/>
      <c r="I476" s="843">
        <v>0</v>
      </c>
      <c r="J476" s="829"/>
      <c r="K476" s="843">
        <v>30000000000</v>
      </c>
    </row>
    <row r="477" spans="1:11" s="529" customFormat="1" ht="15" hidden="1">
      <c r="A477" s="574"/>
      <c r="B477" s="252"/>
      <c r="C477" s="515" t="s">
        <v>157</v>
      </c>
      <c r="D477" s="515"/>
      <c r="E477" s="844"/>
      <c r="F477" s="844"/>
      <c r="G477" s="844"/>
      <c r="H477" s="844"/>
      <c r="I477" s="791"/>
      <c r="J477" s="791"/>
      <c r="K477" s="791"/>
    </row>
    <row r="478" spans="1:11" s="517" customFormat="1" ht="15" hidden="1">
      <c r="A478" s="640"/>
      <c r="B478" s="259"/>
      <c r="C478" s="517" t="s">
        <v>158</v>
      </c>
      <c r="E478" s="844"/>
      <c r="F478" s="844"/>
      <c r="G478" s="844"/>
      <c r="H478" s="844"/>
      <c r="I478" s="791"/>
      <c r="J478" s="791"/>
      <c r="K478" s="791"/>
    </row>
    <row r="479" spans="1:11" s="529" customFormat="1" ht="15" hidden="1">
      <c r="A479" s="574"/>
      <c r="B479" s="252"/>
      <c r="C479" s="515" t="s">
        <v>159</v>
      </c>
      <c r="D479" s="515"/>
      <c r="E479" s="844"/>
      <c r="F479" s="844"/>
      <c r="G479" s="844"/>
      <c r="H479" s="844"/>
      <c r="I479" s="791"/>
      <c r="J479" s="791"/>
      <c r="K479" s="791"/>
    </row>
    <row r="480" spans="1:11" s="529" customFormat="1" ht="15" hidden="1">
      <c r="A480" s="574"/>
      <c r="B480" s="252"/>
      <c r="C480" s="517" t="s">
        <v>160</v>
      </c>
      <c r="D480" s="515"/>
      <c r="E480" s="844"/>
      <c r="F480" s="844"/>
      <c r="G480" s="844"/>
      <c r="H480" s="844"/>
      <c r="I480" s="791"/>
      <c r="J480" s="791"/>
      <c r="K480" s="791"/>
    </row>
    <row r="481" spans="1:11" s="529" customFormat="1" ht="15" hidden="1">
      <c r="A481" s="574"/>
      <c r="B481" s="252"/>
      <c r="C481" s="515" t="s">
        <v>161</v>
      </c>
      <c r="D481" s="515"/>
      <c r="E481" s="844"/>
      <c r="F481" s="844"/>
      <c r="G481" s="844"/>
      <c r="H481" s="844"/>
      <c r="I481" s="791"/>
      <c r="J481" s="791"/>
      <c r="K481" s="791"/>
    </row>
    <row r="482" spans="1:11" s="529" customFormat="1" ht="15" hidden="1">
      <c r="A482" s="574"/>
      <c r="B482" s="252"/>
      <c r="C482" s="515" t="s">
        <v>162</v>
      </c>
      <c r="D482" s="515"/>
      <c r="E482" s="844"/>
      <c r="F482" s="844"/>
      <c r="G482" s="844"/>
      <c r="H482" s="844"/>
      <c r="I482" s="791"/>
      <c r="J482" s="791"/>
      <c r="K482" s="791"/>
    </row>
    <row r="483" spans="1:11" s="529" customFormat="1" ht="47.25" customHeight="1">
      <c r="A483" s="574"/>
      <c r="B483" s="1112" t="s">
        <v>33</v>
      </c>
      <c r="C483" s="1136"/>
      <c r="D483" s="515"/>
      <c r="E483" s="844"/>
      <c r="F483" s="844"/>
      <c r="G483" s="791">
        <v>30000000000</v>
      </c>
      <c r="H483" s="844"/>
      <c r="I483" s="791"/>
      <c r="J483" s="791"/>
      <c r="K483" s="791">
        <v>30000000000</v>
      </c>
    </row>
    <row r="484" spans="1:11" s="431" customFormat="1" ht="34.5" customHeight="1">
      <c r="A484" s="574"/>
      <c r="B484" s="1128" t="s">
        <v>163</v>
      </c>
      <c r="C484" s="1128"/>
      <c r="E484" s="638"/>
      <c r="F484" s="638"/>
      <c r="G484" s="638">
        <v>0</v>
      </c>
      <c r="H484" s="638"/>
      <c r="I484" s="600"/>
      <c r="J484" s="600"/>
      <c r="K484" s="600">
        <v>0</v>
      </c>
    </row>
    <row r="485" spans="1:11" s="529" customFormat="1" ht="18.75" customHeight="1" thickBot="1">
      <c r="A485" s="516"/>
      <c r="B485" s="431"/>
      <c r="C485" s="431" t="s">
        <v>312</v>
      </c>
      <c r="D485" s="517"/>
      <c r="E485" s="577">
        <v>0</v>
      </c>
      <c r="F485" s="577"/>
      <c r="G485" s="577">
        <v>41876232404</v>
      </c>
      <c r="H485" s="517"/>
      <c r="I485" s="577">
        <v>0</v>
      </c>
      <c r="J485" s="577"/>
      <c r="K485" s="577">
        <v>41876232404</v>
      </c>
    </row>
    <row r="486" spans="1:11" s="529" customFormat="1" ht="50.25" customHeight="1" thickTop="1">
      <c r="A486" s="516"/>
      <c r="B486" s="1137" t="s">
        <v>48</v>
      </c>
      <c r="C486" s="1137"/>
      <c r="D486" s="1137"/>
      <c r="E486" s="1137"/>
      <c r="F486" s="1137"/>
      <c r="G486" s="1137"/>
      <c r="H486" s="1137"/>
      <c r="I486" s="1137"/>
      <c r="J486" s="1137"/>
      <c r="K486" s="1137"/>
    </row>
    <row r="487" spans="1:11" s="529" customFormat="1" ht="46.5" customHeight="1">
      <c r="A487" s="516"/>
      <c r="B487" s="1137" t="s">
        <v>543</v>
      </c>
      <c r="C487" s="1137"/>
      <c r="D487" s="1137"/>
      <c r="E487" s="1137"/>
      <c r="F487" s="1137"/>
      <c r="G487" s="1137"/>
      <c r="H487" s="1137"/>
      <c r="I487" s="1137"/>
      <c r="J487" s="1137"/>
      <c r="K487" s="1137"/>
    </row>
    <row r="488" spans="1:11" s="529" customFormat="1" ht="27.75" customHeight="1">
      <c r="A488" s="574" t="s">
        <v>1383</v>
      </c>
      <c r="B488" s="592" t="s">
        <v>165</v>
      </c>
      <c r="C488" s="515"/>
      <c r="D488" s="515"/>
      <c r="E488" s="515"/>
      <c r="F488" s="515"/>
      <c r="G488" s="515"/>
      <c r="H488" s="515"/>
      <c r="I488" s="828" t="s">
        <v>11</v>
      </c>
      <c r="J488" s="828"/>
      <c r="K488" s="828" t="s">
        <v>1702</v>
      </c>
    </row>
    <row r="489" spans="1:11" s="529" customFormat="1" ht="16.5" customHeight="1">
      <c r="A489" s="511"/>
      <c r="B489" s="431" t="s">
        <v>1138</v>
      </c>
      <c r="C489" s="431"/>
      <c r="D489" s="431"/>
      <c r="E489" s="431"/>
      <c r="F489" s="431"/>
      <c r="G489" s="431"/>
      <c r="H489" s="431"/>
      <c r="I489" s="317">
        <v>178001659</v>
      </c>
      <c r="J489" s="317"/>
      <c r="K489" s="317">
        <v>29925000</v>
      </c>
    </row>
    <row r="490" spans="1:11" s="529" customFormat="1" ht="15.75" customHeight="1" hidden="1">
      <c r="A490" s="516"/>
      <c r="B490" s="517"/>
      <c r="C490" s="547" t="s">
        <v>1680</v>
      </c>
      <c r="D490" s="517"/>
      <c r="E490" s="517"/>
      <c r="F490" s="517"/>
      <c r="G490" s="517"/>
      <c r="H490" s="517"/>
      <c r="I490" s="323">
        <v>0</v>
      </c>
      <c r="J490" s="323"/>
      <c r="K490" s="323">
        <v>0</v>
      </c>
    </row>
    <row r="491" spans="1:11" s="529" customFormat="1" ht="16.5" customHeight="1">
      <c r="A491" s="516"/>
      <c r="B491" s="517"/>
      <c r="C491" s="547" t="s">
        <v>1203</v>
      </c>
      <c r="D491" s="517"/>
      <c r="E491" s="517"/>
      <c r="F491" s="517"/>
      <c r="G491" s="517"/>
      <c r="H491" s="517"/>
      <c r="I491" s="323">
        <v>24795000</v>
      </c>
      <c r="J491" s="323"/>
      <c r="K491" s="323">
        <v>29925000</v>
      </c>
    </row>
    <row r="492" spans="1:11" s="529" customFormat="1" ht="15.75" customHeight="1" hidden="1">
      <c r="A492" s="516"/>
      <c r="B492" s="517"/>
      <c r="C492" s="547" t="s">
        <v>1610</v>
      </c>
      <c r="D492" s="517"/>
      <c r="E492" s="517"/>
      <c r="F492" s="517"/>
      <c r="G492" s="517"/>
      <c r="H492" s="517"/>
      <c r="I492" s="323">
        <v>0</v>
      </c>
      <c r="J492" s="323"/>
      <c r="K492" s="323">
        <v>0</v>
      </c>
    </row>
    <row r="493" spans="1:11" s="529" customFormat="1" ht="15.75" customHeight="1" hidden="1">
      <c r="A493" s="516"/>
      <c r="B493" s="517"/>
      <c r="C493" s="547" t="s">
        <v>1700</v>
      </c>
      <c r="D493" s="517"/>
      <c r="E493" s="517"/>
      <c r="F493" s="517"/>
      <c r="G493" s="517"/>
      <c r="H493" s="517"/>
      <c r="I493" s="323">
        <v>0</v>
      </c>
      <c r="J493" s="323"/>
      <c r="K493" s="323">
        <v>0</v>
      </c>
    </row>
    <row r="494" spans="1:11" s="529" customFormat="1" ht="15" hidden="1">
      <c r="A494" s="516"/>
      <c r="B494" s="517"/>
      <c r="C494" s="547" t="s">
        <v>170</v>
      </c>
      <c r="D494" s="517"/>
      <c r="E494" s="517"/>
      <c r="F494" s="517"/>
      <c r="G494" s="517"/>
      <c r="H494" s="517"/>
      <c r="I494" s="323"/>
      <c r="J494" s="323"/>
      <c r="K494" s="323"/>
    </row>
    <row r="495" spans="1:11" s="529" customFormat="1" ht="15" hidden="1">
      <c r="A495" s="516"/>
      <c r="B495" s="517"/>
      <c r="C495" s="547" t="s">
        <v>171</v>
      </c>
      <c r="D495" s="517"/>
      <c r="E495" s="517"/>
      <c r="F495" s="517"/>
      <c r="G495" s="517"/>
      <c r="H495" s="517"/>
      <c r="I495" s="323"/>
      <c r="J495" s="323"/>
      <c r="K495" s="323"/>
    </row>
    <row r="496" spans="1:11" s="529" customFormat="1" ht="15" hidden="1">
      <c r="A496" s="511"/>
      <c r="B496" s="431" t="s">
        <v>172</v>
      </c>
      <c r="C496" s="431"/>
      <c r="D496" s="431"/>
      <c r="E496" s="431"/>
      <c r="F496" s="431"/>
      <c r="G496" s="431"/>
      <c r="H496" s="431"/>
      <c r="I496" s="317">
        <v>0</v>
      </c>
      <c r="J496" s="317"/>
      <c r="K496" s="317">
        <v>0</v>
      </c>
    </row>
    <row r="497" spans="1:11" s="529" customFormat="1" ht="15" hidden="1">
      <c r="A497" s="513"/>
      <c r="B497" s="515"/>
      <c r="C497" s="515" t="s">
        <v>173</v>
      </c>
      <c r="D497" s="515"/>
      <c r="E497" s="515"/>
      <c r="F497" s="515"/>
      <c r="G497" s="515"/>
      <c r="H497" s="515"/>
      <c r="I497" s="309"/>
      <c r="J497" s="309"/>
      <c r="K497" s="309"/>
    </row>
    <row r="498" spans="1:11" s="517" customFormat="1" ht="15" hidden="1">
      <c r="A498" s="516"/>
      <c r="C498" s="641" t="s">
        <v>174</v>
      </c>
      <c r="D498" s="641"/>
      <c r="E498" s="641"/>
      <c r="F498" s="641"/>
      <c r="G498" s="641"/>
      <c r="H498" s="641"/>
      <c r="I498" s="602"/>
      <c r="J498" s="602"/>
      <c r="K498" s="602"/>
    </row>
    <row r="499" spans="1:11" s="517" customFormat="1" ht="30" customHeight="1">
      <c r="A499" s="516"/>
      <c r="C499" s="1125" t="s">
        <v>1538</v>
      </c>
      <c r="D499" s="1125"/>
      <c r="E499" s="1125"/>
      <c r="F499" s="641"/>
      <c r="G499" s="641"/>
      <c r="H499" s="641"/>
      <c r="I499" s="602">
        <v>153206659</v>
      </c>
      <c r="J499" s="602"/>
      <c r="K499" s="602">
        <v>0</v>
      </c>
    </row>
    <row r="500" spans="1:11" s="529" customFormat="1" ht="21" customHeight="1" thickBot="1">
      <c r="A500" s="516"/>
      <c r="B500" s="431"/>
      <c r="C500" s="431" t="s">
        <v>312</v>
      </c>
      <c r="D500" s="517"/>
      <c r="E500" s="517"/>
      <c r="F500" s="517"/>
      <c r="G500" s="517"/>
      <c r="H500" s="517"/>
      <c r="I500" s="577">
        <v>178001659</v>
      </c>
      <c r="J500" s="317"/>
      <c r="K500" s="577">
        <v>29925000</v>
      </c>
    </row>
    <row r="501" spans="1:11" s="529" customFormat="1" ht="22.5" customHeight="1" hidden="1" thickTop="1">
      <c r="A501" s="516"/>
      <c r="B501" s="1129" t="s">
        <v>1696</v>
      </c>
      <c r="C501" s="1129"/>
      <c r="D501" s="1129"/>
      <c r="E501" s="1129"/>
      <c r="F501" s="1129"/>
      <c r="G501" s="1129"/>
      <c r="H501" s="1129"/>
      <c r="I501" s="1129"/>
      <c r="J501" s="1129"/>
      <c r="K501" s="1129"/>
    </row>
    <row r="502" spans="1:11" s="529" customFormat="1" ht="30" customHeight="1" hidden="1" thickTop="1">
      <c r="A502" s="574" t="s">
        <v>1385</v>
      </c>
      <c r="B502" s="592" t="s">
        <v>175</v>
      </c>
      <c r="C502" s="515"/>
      <c r="D502" s="515"/>
      <c r="E502" s="515"/>
      <c r="F502" s="515"/>
      <c r="G502" s="515"/>
      <c r="H502" s="515"/>
      <c r="I502" s="828" t="s">
        <v>11</v>
      </c>
      <c r="J502" s="828"/>
      <c r="K502" s="828" t="s">
        <v>1702</v>
      </c>
    </row>
    <row r="503" spans="1:11" s="515" customFormat="1" ht="15.75" customHeight="1" hidden="1">
      <c r="A503" s="513"/>
      <c r="B503" s="431" t="s">
        <v>1141</v>
      </c>
      <c r="I503" s="309"/>
      <c r="J503" s="309"/>
      <c r="K503" s="309"/>
    </row>
    <row r="504" spans="1:11" s="515" customFormat="1" ht="15.75" customHeight="1" hidden="1">
      <c r="A504" s="513"/>
      <c r="C504" s="800" t="s">
        <v>1575</v>
      </c>
      <c r="I504" s="309"/>
      <c r="J504" s="309"/>
      <c r="K504" s="309"/>
    </row>
    <row r="505" spans="1:11" s="515" customFormat="1" ht="15.75" customHeight="1" hidden="1">
      <c r="A505" s="513"/>
      <c r="C505" s="800" t="s">
        <v>1576</v>
      </c>
      <c r="I505" s="309">
        <v>0</v>
      </c>
      <c r="J505" s="309"/>
      <c r="K505" s="309">
        <v>0</v>
      </c>
    </row>
    <row r="506" spans="1:11" s="515" customFormat="1" ht="15.75" customHeight="1" hidden="1">
      <c r="A506" s="513"/>
      <c r="C506" s="800" t="s">
        <v>1577</v>
      </c>
      <c r="I506" s="309"/>
      <c r="J506" s="309"/>
      <c r="K506" s="309"/>
    </row>
    <row r="507" spans="1:11" s="515" customFormat="1" ht="15.75" customHeight="1" hidden="1">
      <c r="A507" s="516"/>
      <c r="B507" s="431" t="s">
        <v>177</v>
      </c>
      <c r="C507" s="517"/>
      <c r="D507" s="517"/>
      <c r="E507" s="517"/>
      <c r="F507" s="517"/>
      <c r="G507" s="517"/>
      <c r="H507" s="517"/>
      <c r="I507" s="323"/>
      <c r="J507" s="323"/>
      <c r="K507" s="323"/>
    </row>
    <row r="508" spans="1:11" s="529" customFormat="1" ht="21" customHeight="1" hidden="1" thickBot="1">
      <c r="A508" s="516"/>
      <c r="B508" s="431"/>
      <c r="C508" s="431" t="s">
        <v>312</v>
      </c>
      <c r="D508" s="517"/>
      <c r="E508" s="517"/>
      <c r="F508" s="517"/>
      <c r="G508" s="517"/>
      <c r="H508" s="517"/>
      <c r="I508" s="577">
        <v>0</v>
      </c>
      <c r="J508" s="317"/>
      <c r="K508" s="577">
        <v>0</v>
      </c>
    </row>
    <row r="509" spans="1:11" s="529" customFormat="1" ht="21.75" customHeight="1" hidden="1" thickTop="1">
      <c r="A509" s="513"/>
      <c r="B509" s="431" t="s">
        <v>178</v>
      </c>
      <c r="C509" s="644"/>
      <c r="D509" s="644"/>
      <c r="E509" s="644"/>
      <c r="F509" s="644"/>
      <c r="G509" s="644"/>
      <c r="H509" s="464"/>
      <c r="I509" s="598"/>
      <c r="J509" s="598"/>
      <c r="K509" s="598"/>
    </row>
    <row r="510" spans="1:11" s="529" customFormat="1" ht="18" customHeight="1" hidden="1">
      <c r="A510" s="513"/>
      <c r="B510" s="633" t="s">
        <v>1578</v>
      </c>
      <c r="C510" s="645"/>
      <c r="D510" s="646"/>
      <c r="E510" s="646"/>
      <c r="F510" s="646"/>
      <c r="G510" s="646"/>
      <c r="H510" s="646"/>
      <c r="I510" s="646"/>
      <c r="J510" s="646"/>
      <c r="K510" s="646"/>
    </row>
    <row r="511" spans="1:11" s="529" customFormat="1" ht="21" customHeight="1" hidden="1">
      <c r="A511" s="513"/>
      <c r="B511" s="646"/>
      <c r="C511" s="964" t="s">
        <v>180</v>
      </c>
      <c r="D511" s="647"/>
      <c r="E511" s="648" t="s">
        <v>374</v>
      </c>
      <c r="F511" s="649"/>
      <c r="G511" s="648" t="s">
        <v>183</v>
      </c>
      <c r="H511" s="650"/>
      <c r="I511" s="648" t="s">
        <v>375</v>
      </c>
      <c r="J511" s="650"/>
      <c r="K511" s="648" t="s">
        <v>184</v>
      </c>
    </row>
    <row r="512" spans="1:11" s="529" customFormat="1" ht="18" customHeight="1" hidden="1">
      <c r="A512" s="513"/>
      <c r="B512" s="646"/>
      <c r="C512" s="647"/>
      <c r="D512" s="647"/>
      <c r="E512" s="647" t="s">
        <v>1580</v>
      </c>
      <c r="F512" s="649"/>
      <c r="G512" s="965">
        <v>0.033</v>
      </c>
      <c r="H512" s="650"/>
      <c r="I512" s="966"/>
      <c r="J512" s="650"/>
      <c r="K512" s="852" t="s">
        <v>943</v>
      </c>
    </row>
    <row r="513" spans="1:11" s="529" customFormat="1" ht="18" customHeight="1" hidden="1">
      <c r="A513" s="513"/>
      <c r="B513" s="646"/>
      <c r="C513" s="647"/>
      <c r="D513" s="647"/>
      <c r="E513" s="647" t="s">
        <v>1580</v>
      </c>
      <c r="F513" s="649"/>
      <c r="G513" s="965">
        <v>0.033</v>
      </c>
      <c r="H513" s="650"/>
      <c r="I513" s="966"/>
      <c r="J513" s="650"/>
      <c r="K513" s="852" t="s">
        <v>1579</v>
      </c>
    </row>
    <row r="514" spans="1:11" s="529" customFormat="1" ht="18" customHeight="1" hidden="1">
      <c r="A514" s="513"/>
      <c r="B514" s="646"/>
      <c r="C514" s="647"/>
      <c r="D514" s="647"/>
      <c r="E514" s="647" t="s">
        <v>1580</v>
      </c>
      <c r="F514" s="649"/>
      <c r="G514" s="965">
        <v>0.033</v>
      </c>
      <c r="H514" s="650"/>
      <c r="I514" s="966"/>
      <c r="J514" s="650"/>
      <c r="K514" s="852" t="s">
        <v>1579</v>
      </c>
    </row>
    <row r="515" spans="1:11" s="529" customFormat="1" ht="9.75" customHeight="1" hidden="1">
      <c r="A515" s="513"/>
      <c r="B515" s="646"/>
      <c r="C515" s="647"/>
      <c r="D515" s="647"/>
      <c r="E515" s="647"/>
      <c r="F515" s="649"/>
      <c r="G515" s="965"/>
      <c r="H515" s="650"/>
      <c r="I515" s="966"/>
      <c r="J515" s="650"/>
      <c r="K515" s="852"/>
    </row>
    <row r="516" spans="1:11" s="529" customFormat="1" ht="18" customHeight="1" hidden="1">
      <c r="A516" s="513"/>
      <c r="B516" s="646"/>
      <c r="C516" s="647"/>
      <c r="D516" s="647"/>
      <c r="E516" s="647" t="s">
        <v>1580</v>
      </c>
      <c r="F516" s="649"/>
      <c r="G516" s="965">
        <v>0.033</v>
      </c>
      <c r="H516" s="650"/>
      <c r="I516" s="966"/>
      <c r="J516" s="650"/>
      <c r="K516" s="852" t="s">
        <v>1579</v>
      </c>
    </row>
    <row r="517" spans="1:11" s="529" customFormat="1" ht="18" customHeight="1" hidden="1">
      <c r="A517" s="513"/>
      <c r="B517" s="646"/>
      <c r="C517" s="647"/>
      <c r="D517" s="647"/>
      <c r="E517" s="647" t="s">
        <v>1580</v>
      </c>
      <c r="F517" s="649"/>
      <c r="G517" s="965">
        <v>0.033</v>
      </c>
      <c r="H517" s="650"/>
      <c r="I517" s="966"/>
      <c r="J517" s="650"/>
      <c r="K517" s="852" t="s">
        <v>1579</v>
      </c>
    </row>
    <row r="518" spans="1:11" s="529" customFormat="1" ht="18" customHeight="1" hidden="1">
      <c r="A518" s="513"/>
      <c r="B518" s="646"/>
      <c r="C518" s="647"/>
      <c r="D518" s="647"/>
      <c r="E518" s="647" t="s">
        <v>1580</v>
      </c>
      <c r="F518" s="649"/>
      <c r="G518" s="965">
        <v>0.03</v>
      </c>
      <c r="H518" s="650"/>
      <c r="I518" s="966"/>
      <c r="J518" s="650"/>
      <c r="K518" s="852" t="s">
        <v>1579</v>
      </c>
    </row>
    <row r="519" spans="1:11" s="529" customFormat="1" ht="18" customHeight="1" hidden="1">
      <c r="A519" s="513"/>
      <c r="B519" s="646"/>
      <c r="C519" s="647"/>
      <c r="D519" s="647"/>
      <c r="E519" s="647" t="s">
        <v>1580</v>
      </c>
      <c r="F519" s="649"/>
      <c r="G519" s="965">
        <v>0.033</v>
      </c>
      <c r="H519" s="650"/>
      <c r="I519" s="966"/>
      <c r="J519" s="650"/>
      <c r="K519" s="852" t="s">
        <v>1579</v>
      </c>
    </row>
    <row r="520" spans="1:11" s="529" customFormat="1" ht="18" customHeight="1" hidden="1">
      <c r="A520" s="513"/>
      <c r="B520" s="646"/>
      <c r="C520" s="647"/>
      <c r="D520" s="647"/>
      <c r="E520" s="647" t="s">
        <v>1580</v>
      </c>
      <c r="F520" s="649"/>
      <c r="G520" s="965">
        <v>0.033</v>
      </c>
      <c r="H520" s="650"/>
      <c r="I520" s="966"/>
      <c r="J520" s="650"/>
      <c r="K520" s="852" t="s">
        <v>1579</v>
      </c>
    </row>
    <row r="521" spans="1:11" s="529" customFormat="1" ht="18" customHeight="1" hidden="1">
      <c r="A521" s="513"/>
      <c r="B521" s="646"/>
      <c r="C521" s="647"/>
      <c r="D521" s="647"/>
      <c r="E521" s="647" t="s">
        <v>1580</v>
      </c>
      <c r="F521" s="649"/>
      <c r="G521" s="965">
        <v>0.033</v>
      </c>
      <c r="H521" s="650"/>
      <c r="I521" s="966"/>
      <c r="J521" s="650"/>
      <c r="K521" s="852" t="s">
        <v>1579</v>
      </c>
    </row>
    <row r="522" spans="1:11" s="529" customFormat="1" ht="18" customHeight="1" hidden="1" thickBot="1">
      <c r="A522" s="513"/>
      <c r="B522" s="646"/>
      <c r="C522" s="967" t="s">
        <v>1709</v>
      </c>
      <c r="D522" s="967"/>
      <c r="E522" s="967" t="s">
        <v>1580</v>
      </c>
      <c r="F522" s="968"/>
      <c r="G522" s="969">
        <v>0.03</v>
      </c>
      <c r="H522" s="970"/>
      <c r="I522" s="971"/>
      <c r="J522" s="970"/>
      <c r="K522" s="853" t="s">
        <v>1579</v>
      </c>
    </row>
    <row r="523" spans="1:11" s="529" customFormat="1" ht="15.75" customHeight="1" hidden="1" thickTop="1">
      <c r="A523" s="513"/>
      <c r="B523" s="646"/>
      <c r="C523" s="646"/>
      <c r="D523" s="646"/>
      <c r="E523" s="646"/>
      <c r="F523" s="646"/>
      <c r="G523" s="646"/>
      <c r="H523" s="646"/>
      <c r="I523" s="646"/>
      <c r="J523" s="646"/>
      <c r="K523" s="646"/>
    </row>
    <row r="524" spans="1:11" s="529" customFormat="1" ht="30" customHeight="1" hidden="1">
      <c r="A524" s="513"/>
      <c r="B524" s="431" t="s">
        <v>185</v>
      </c>
      <c r="C524" s="644"/>
      <c r="D524" s="644"/>
      <c r="E524" s="644"/>
      <c r="F524" s="644"/>
      <c r="G524" s="644"/>
      <c r="H524" s="464"/>
      <c r="I524" s="598"/>
      <c r="J524" s="598"/>
      <c r="K524" s="598"/>
    </row>
    <row r="525" spans="1:11" s="529" customFormat="1" ht="15.75" customHeight="1" hidden="1">
      <c r="A525" s="513"/>
      <c r="B525" s="633" t="s">
        <v>179</v>
      </c>
      <c r="C525" s="645"/>
      <c r="D525" s="646"/>
      <c r="E525" s="646"/>
      <c r="F525" s="646"/>
      <c r="G525" s="646"/>
      <c r="H525" s="646"/>
      <c r="I525" s="646"/>
      <c r="J525" s="646"/>
      <c r="K525" s="646"/>
    </row>
    <row r="526" spans="1:11" s="529" customFormat="1" ht="30" customHeight="1" hidden="1">
      <c r="A526" s="513"/>
      <c r="B526" s="646"/>
      <c r="C526" s="647" t="s">
        <v>180</v>
      </c>
      <c r="D526" s="647"/>
      <c r="E526" s="648" t="s">
        <v>374</v>
      </c>
      <c r="F526" s="649"/>
      <c r="G526" s="648" t="s">
        <v>183</v>
      </c>
      <c r="H526" s="650"/>
      <c r="I526" s="648" t="s">
        <v>375</v>
      </c>
      <c r="J526" s="650"/>
      <c r="K526" s="648" t="s">
        <v>376</v>
      </c>
    </row>
    <row r="527" spans="1:11" s="529" customFormat="1" ht="15.75" customHeight="1" hidden="1">
      <c r="A527" s="513"/>
      <c r="B527" s="646"/>
      <c r="C527" s="646"/>
      <c r="D527" s="651"/>
      <c r="E527" s="651"/>
      <c r="F527" s="651"/>
      <c r="G527" s="651"/>
      <c r="H527" s="651"/>
      <c r="I527" s="651"/>
      <c r="J527" s="651"/>
      <c r="K527" s="651"/>
    </row>
    <row r="528" spans="1:11" s="529" customFormat="1" ht="21" customHeight="1" hidden="1">
      <c r="A528" s="516"/>
      <c r="B528" s="431"/>
      <c r="C528" s="431"/>
      <c r="D528" s="517"/>
      <c r="E528" s="517"/>
      <c r="F528" s="517"/>
      <c r="G528" s="517"/>
      <c r="H528" s="517"/>
      <c r="I528" s="317"/>
      <c r="J528" s="317"/>
      <c r="K528" s="317"/>
    </row>
    <row r="529" spans="1:11" s="529" customFormat="1" ht="27.75" customHeight="1" thickTop="1">
      <c r="A529" s="574" t="s">
        <v>1385</v>
      </c>
      <c r="B529" s="431" t="s">
        <v>187</v>
      </c>
      <c r="C529" s="431"/>
      <c r="D529" s="517"/>
      <c r="E529" s="517"/>
      <c r="F529" s="517"/>
      <c r="G529" s="517"/>
      <c r="H529" s="517"/>
      <c r="I529" s="828" t="s">
        <v>11</v>
      </c>
      <c r="J529" s="317"/>
      <c r="K529" s="828" t="s">
        <v>1702</v>
      </c>
    </row>
    <row r="530" spans="1:11" s="529" customFormat="1" ht="16.5" customHeight="1">
      <c r="A530" s="431"/>
      <c r="B530" s="515" t="s">
        <v>333</v>
      </c>
      <c r="C530" s="431"/>
      <c r="D530" s="517"/>
      <c r="E530" s="517"/>
      <c r="F530" s="517"/>
      <c r="G530" s="517"/>
      <c r="H530" s="517"/>
      <c r="I530" s="309">
        <v>876652632</v>
      </c>
      <c r="J530" s="317"/>
      <c r="K530" s="309">
        <v>531608702</v>
      </c>
    </row>
    <row r="531" spans="1:11" s="529" customFormat="1" ht="16.5" customHeight="1" hidden="1">
      <c r="A531" s="431"/>
      <c r="B531" s="515" t="s">
        <v>188</v>
      </c>
      <c r="C531" s="431"/>
      <c r="D531" s="517"/>
      <c r="E531" s="517"/>
      <c r="F531" s="517"/>
      <c r="G531" s="517"/>
      <c r="H531" s="517"/>
      <c r="I531" s="317"/>
      <c r="J531" s="317"/>
      <c r="K531" s="317"/>
    </row>
    <row r="532" spans="1:11" s="529" customFormat="1" ht="16.5" customHeight="1" hidden="1">
      <c r="A532" s="511"/>
      <c r="C532" s="431" t="s">
        <v>327</v>
      </c>
      <c r="D532" s="431"/>
      <c r="E532" s="431"/>
      <c r="F532" s="431"/>
      <c r="G532" s="431"/>
      <c r="H532" s="544"/>
      <c r="I532" s="828"/>
      <c r="J532" s="828"/>
      <c r="K532" s="828"/>
    </row>
    <row r="533" spans="1:11" s="529" customFormat="1" ht="16.5" customHeight="1" hidden="1">
      <c r="A533" s="511"/>
      <c r="B533" s="431"/>
      <c r="C533" s="515" t="s">
        <v>300</v>
      </c>
      <c r="D533" s="431"/>
      <c r="E533" s="431"/>
      <c r="F533" s="431"/>
      <c r="G533" s="431"/>
      <c r="H533" s="544"/>
      <c r="I533" s="828"/>
      <c r="J533" s="828"/>
      <c r="K533" s="828"/>
    </row>
    <row r="534" spans="1:11" s="529" customFormat="1" ht="16.5" customHeight="1" hidden="1">
      <c r="A534" s="511"/>
      <c r="B534" s="431"/>
      <c r="C534" s="517" t="s">
        <v>328</v>
      </c>
      <c r="D534" s="431"/>
      <c r="E534" s="431"/>
      <c r="F534" s="431"/>
      <c r="G534" s="431"/>
      <c r="H534" s="544"/>
      <c r="I534" s="828"/>
      <c r="J534" s="828"/>
      <c r="K534" s="828"/>
    </row>
    <row r="535" spans="1:11" s="529" customFormat="1" ht="16.5" customHeight="1" hidden="1">
      <c r="A535" s="511"/>
      <c r="B535" s="431"/>
      <c r="C535" s="517" t="s">
        <v>329</v>
      </c>
      <c r="D535" s="431"/>
      <c r="E535" s="431"/>
      <c r="F535" s="431"/>
      <c r="G535" s="431"/>
      <c r="H535" s="544"/>
      <c r="I535" s="828"/>
      <c r="J535" s="828"/>
      <c r="K535" s="828"/>
    </row>
    <row r="536" spans="1:11" s="529" customFormat="1" ht="16.5" customHeight="1" hidden="1">
      <c r="A536" s="511"/>
      <c r="B536" s="431"/>
      <c r="C536" s="515" t="s">
        <v>330</v>
      </c>
      <c r="D536" s="431"/>
      <c r="E536" s="431"/>
      <c r="F536" s="431"/>
      <c r="G536" s="431"/>
      <c r="H536" s="544"/>
      <c r="I536" s="828"/>
      <c r="J536" s="828"/>
      <c r="K536" s="828"/>
    </row>
    <row r="537" spans="1:11" s="529" customFormat="1" ht="16.5" customHeight="1" hidden="1">
      <c r="A537" s="511"/>
      <c r="B537" s="431"/>
      <c r="C537" s="517"/>
      <c r="D537" s="431"/>
      <c r="E537" s="431"/>
      <c r="F537" s="431"/>
      <c r="G537" s="431"/>
      <c r="H537" s="544"/>
      <c r="I537" s="828"/>
      <c r="J537" s="828"/>
      <c r="K537" s="828"/>
    </row>
    <row r="538" spans="1:11" s="529" customFormat="1" ht="21" customHeight="1" thickBot="1">
      <c r="A538" s="431"/>
      <c r="B538" s="431" t="s">
        <v>312</v>
      </c>
      <c r="C538" s="431"/>
      <c r="D538" s="517"/>
      <c r="E538" s="517"/>
      <c r="F538" s="517"/>
      <c r="G538" s="517"/>
      <c r="H538" s="517"/>
      <c r="I538" s="577">
        <v>876652632</v>
      </c>
      <c r="J538" s="317"/>
      <c r="K538" s="577">
        <v>531608702</v>
      </c>
    </row>
    <row r="539" spans="1:11" s="529" customFormat="1" ht="30" customHeight="1" hidden="1" thickTop="1">
      <c r="A539" s="574" t="s">
        <v>1390</v>
      </c>
      <c r="B539" s="431" t="s">
        <v>190</v>
      </c>
      <c r="C539" s="431"/>
      <c r="D539" s="517"/>
      <c r="E539" s="517"/>
      <c r="F539" s="517"/>
      <c r="G539" s="517"/>
      <c r="H539" s="517"/>
      <c r="I539" s="828" t="s">
        <v>11</v>
      </c>
      <c r="J539" s="317"/>
      <c r="K539" s="828" t="s">
        <v>1702</v>
      </c>
    </row>
    <row r="540" spans="1:11" s="529" customFormat="1" ht="16.5" customHeight="1" hidden="1">
      <c r="A540" s="431"/>
      <c r="B540" s="515" t="s">
        <v>325</v>
      </c>
      <c r="C540" s="431"/>
      <c r="D540" s="517"/>
      <c r="E540" s="517"/>
      <c r="F540" s="517"/>
      <c r="G540" s="517"/>
      <c r="H540" s="517"/>
      <c r="I540" s="309">
        <v>0</v>
      </c>
      <c r="J540" s="309"/>
      <c r="K540" s="309">
        <v>0</v>
      </c>
    </row>
    <row r="541" spans="1:11" s="529" customFormat="1" ht="16.5" customHeight="1" hidden="1">
      <c r="A541" s="431"/>
      <c r="B541" s="515" t="s">
        <v>326</v>
      </c>
      <c r="C541" s="431"/>
      <c r="D541" s="517"/>
      <c r="E541" s="517"/>
      <c r="F541" s="517"/>
      <c r="G541" s="517"/>
      <c r="H541" s="517"/>
      <c r="I541" s="309">
        <v>0</v>
      </c>
      <c r="J541" s="309"/>
      <c r="K541" s="309">
        <v>0</v>
      </c>
    </row>
    <row r="542" spans="1:11" s="529" customFormat="1" ht="21" customHeight="1" hidden="1" thickBot="1">
      <c r="A542" s="431"/>
      <c r="B542" s="431" t="s">
        <v>312</v>
      </c>
      <c r="C542" s="431"/>
      <c r="D542" s="517"/>
      <c r="E542" s="517"/>
      <c r="F542" s="517"/>
      <c r="G542" s="517"/>
      <c r="H542" s="517"/>
      <c r="I542" s="577">
        <v>0</v>
      </c>
      <c r="J542" s="317"/>
      <c r="K542" s="577">
        <v>0</v>
      </c>
    </row>
    <row r="543" spans="1:11" s="529" customFormat="1" ht="23.25" customHeight="1" thickTop="1">
      <c r="A543" s="431"/>
      <c r="B543" s="431"/>
      <c r="C543" s="431"/>
      <c r="D543" s="517"/>
      <c r="E543" s="517"/>
      <c r="F543" s="517"/>
      <c r="G543" s="517"/>
      <c r="H543" s="517"/>
      <c r="I543" s="317"/>
      <c r="J543" s="317"/>
      <c r="K543" s="317"/>
    </row>
    <row r="544" spans="1:11" s="529" customFormat="1" ht="27.75" customHeight="1">
      <c r="A544" s="574" t="s">
        <v>1388</v>
      </c>
      <c r="B544" s="431" t="s">
        <v>192</v>
      </c>
      <c r="C544" s="515"/>
      <c r="D544" s="515"/>
      <c r="E544" s="515"/>
      <c r="F544" s="515"/>
      <c r="G544" s="515"/>
      <c r="H544" s="515"/>
      <c r="I544" s="828" t="s">
        <v>11</v>
      </c>
      <c r="J544" s="828"/>
      <c r="K544" s="828" t="s">
        <v>1702</v>
      </c>
    </row>
    <row r="545" spans="1:11" s="431" customFormat="1" ht="16.5" customHeight="1">
      <c r="A545" s="511"/>
      <c r="B545" s="515" t="s">
        <v>193</v>
      </c>
      <c r="I545" s="791">
        <v>607523338</v>
      </c>
      <c r="J545" s="791"/>
      <c r="K545" s="791">
        <v>164553288</v>
      </c>
    </row>
    <row r="546" spans="1:11" s="431" customFormat="1" ht="15.75" customHeight="1" hidden="1">
      <c r="A546" s="511"/>
      <c r="B546" s="515" t="s">
        <v>194</v>
      </c>
      <c r="I546" s="791"/>
      <c r="J546" s="791"/>
      <c r="K546" s="791"/>
    </row>
    <row r="547" spans="1:11" s="431" customFormat="1" ht="15.75" customHeight="1" hidden="1">
      <c r="A547" s="511"/>
      <c r="B547" s="515" t="s">
        <v>1148</v>
      </c>
      <c r="I547" s="791">
        <v>0</v>
      </c>
      <c r="J547" s="791"/>
      <c r="K547" s="791">
        <v>0</v>
      </c>
    </row>
    <row r="548" spans="1:11" s="431" customFormat="1" ht="16.5" customHeight="1">
      <c r="A548" s="511"/>
      <c r="B548" s="515" t="s">
        <v>1149</v>
      </c>
      <c r="I548" s="791">
        <v>2181086143</v>
      </c>
      <c r="J548" s="791"/>
      <c r="K548" s="791">
        <v>1633248326</v>
      </c>
    </row>
    <row r="549" spans="1:11" s="431" customFormat="1" ht="16.5" customHeight="1">
      <c r="A549" s="511"/>
      <c r="B549" s="515" t="s">
        <v>1150</v>
      </c>
      <c r="I549" s="791">
        <v>74250301</v>
      </c>
      <c r="J549" s="791"/>
      <c r="K549" s="791">
        <v>0</v>
      </c>
    </row>
    <row r="550" spans="1:11" s="431" customFormat="1" ht="15" hidden="1">
      <c r="A550" s="511"/>
      <c r="B550" s="515" t="s">
        <v>195</v>
      </c>
      <c r="I550" s="791">
        <v>0</v>
      </c>
      <c r="J550" s="791"/>
      <c r="K550" s="791">
        <v>0</v>
      </c>
    </row>
    <row r="551" spans="1:11" s="431" customFormat="1" ht="16.5" customHeight="1">
      <c r="A551" s="511"/>
      <c r="B551" s="515" t="s">
        <v>196</v>
      </c>
      <c r="I551" s="791">
        <v>11474821739</v>
      </c>
      <c r="J551" s="791"/>
      <c r="K551" s="791">
        <v>8606516848</v>
      </c>
    </row>
    <row r="552" spans="1:11" s="431" customFormat="1" ht="15.75" customHeight="1" hidden="1">
      <c r="A552" s="511"/>
      <c r="B552" s="515" t="s">
        <v>1151</v>
      </c>
      <c r="I552" s="791">
        <v>0</v>
      </c>
      <c r="J552" s="791"/>
      <c r="K552" s="791">
        <v>0</v>
      </c>
    </row>
    <row r="553" spans="1:11" s="529" customFormat="1" ht="15.75" customHeight="1" hidden="1">
      <c r="A553" s="513"/>
      <c r="B553" s="515" t="s">
        <v>197</v>
      </c>
      <c r="C553" s="515"/>
      <c r="D553" s="515"/>
      <c r="E553" s="515"/>
      <c r="F553" s="515"/>
      <c r="G553" s="515"/>
      <c r="H553" s="515"/>
      <c r="I553" s="791"/>
      <c r="J553" s="791"/>
      <c r="K553" s="791"/>
    </row>
    <row r="554" spans="1:11" s="529" customFormat="1" ht="21" customHeight="1" thickBot="1">
      <c r="A554" s="516"/>
      <c r="B554" s="431"/>
      <c r="C554" s="431" t="s">
        <v>312</v>
      </c>
      <c r="D554" s="517"/>
      <c r="E554" s="517"/>
      <c r="F554" s="517"/>
      <c r="G554" s="517"/>
      <c r="H554" s="517"/>
      <c r="I554" s="830">
        <v>14337681521</v>
      </c>
      <c r="J554" s="829"/>
      <c r="K554" s="830">
        <v>10404318462</v>
      </c>
    </row>
    <row r="555" spans="1:11" s="529" customFormat="1" ht="30" customHeight="1" hidden="1">
      <c r="A555" s="574" t="s">
        <v>198</v>
      </c>
      <c r="B555" s="431" t="s">
        <v>199</v>
      </c>
      <c r="C555" s="515"/>
      <c r="D555" s="515"/>
      <c r="E555" s="515"/>
      <c r="F555" s="515"/>
      <c r="G555" s="515"/>
      <c r="H555" s="515"/>
      <c r="I555" s="828" t="s">
        <v>11</v>
      </c>
      <c r="J555" s="828"/>
      <c r="K555" s="828" t="s">
        <v>1702</v>
      </c>
    </row>
    <row r="556" spans="1:11" s="529" customFormat="1" ht="15" customHeight="1" hidden="1">
      <c r="A556" s="513"/>
      <c r="B556" s="515" t="s">
        <v>200</v>
      </c>
      <c r="C556" s="515"/>
      <c r="D556" s="515"/>
      <c r="E556" s="515"/>
      <c r="F556" s="515"/>
      <c r="G556" s="515"/>
      <c r="H556" s="515"/>
      <c r="I556" s="309"/>
      <c r="J556" s="309"/>
      <c r="K556" s="309"/>
    </row>
    <row r="557" spans="1:11" s="529" customFormat="1" ht="15" customHeight="1" hidden="1">
      <c r="A557" s="513"/>
      <c r="B557" s="515" t="s">
        <v>201</v>
      </c>
      <c r="C557" s="515"/>
      <c r="D557" s="515"/>
      <c r="E557" s="515"/>
      <c r="F557" s="515"/>
      <c r="G557" s="515"/>
      <c r="H557" s="515"/>
      <c r="I557" s="309"/>
      <c r="J557" s="309"/>
      <c r="K557" s="309"/>
    </row>
    <row r="558" spans="1:11" s="529" customFormat="1" ht="15" customHeight="1" hidden="1">
      <c r="A558" s="513"/>
      <c r="B558" s="515" t="s">
        <v>202</v>
      </c>
      <c r="C558" s="515"/>
      <c r="D558" s="515"/>
      <c r="E558" s="515"/>
      <c r="F558" s="515"/>
      <c r="G558" s="515"/>
      <c r="H558" s="515"/>
      <c r="I558" s="309"/>
      <c r="J558" s="309"/>
      <c r="K558" s="309"/>
    </row>
    <row r="559" spans="1:11" s="529" customFormat="1" ht="15" customHeight="1" hidden="1">
      <c r="A559" s="513"/>
      <c r="B559" s="515" t="s">
        <v>203</v>
      </c>
      <c r="C559" s="515"/>
      <c r="D559" s="515"/>
      <c r="E559" s="515"/>
      <c r="F559" s="515"/>
      <c r="G559" s="515"/>
      <c r="H559" s="515"/>
      <c r="I559" s="309"/>
      <c r="J559" s="309"/>
      <c r="K559" s="309"/>
    </row>
    <row r="560" spans="1:11" s="529" customFormat="1" ht="21" customHeight="1" hidden="1">
      <c r="A560" s="516"/>
      <c r="B560" s="431"/>
      <c r="C560" s="431" t="s">
        <v>312</v>
      </c>
      <c r="D560" s="517"/>
      <c r="E560" s="517"/>
      <c r="F560" s="517"/>
      <c r="G560" s="517"/>
      <c r="H560" s="517"/>
      <c r="I560" s="577">
        <v>0</v>
      </c>
      <c r="J560" s="317"/>
      <c r="K560" s="577">
        <v>0</v>
      </c>
    </row>
    <row r="561" spans="1:11" s="529" customFormat="1" ht="27.75" customHeight="1" thickTop="1">
      <c r="A561" s="574" t="s">
        <v>1390</v>
      </c>
      <c r="B561" s="431" t="s">
        <v>205</v>
      </c>
      <c r="C561" s="515"/>
      <c r="D561" s="515"/>
      <c r="E561" s="515"/>
      <c r="F561" s="515"/>
      <c r="G561" s="515"/>
      <c r="H561" s="515"/>
      <c r="I561" s="828" t="s">
        <v>11</v>
      </c>
      <c r="J561" s="828"/>
      <c r="K561" s="828" t="s">
        <v>1702</v>
      </c>
    </row>
    <row r="562" spans="1:11" s="529" customFormat="1" ht="16.5" customHeight="1">
      <c r="A562" s="513"/>
      <c r="B562" s="515" t="s">
        <v>1158</v>
      </c>
      <c r="C562" s="515"/>
      <c r="D562" s="515"/>
      <c r="E562" s="515"/>
      <c r="F562" s="515"/>
      <c r="G562" s="515"/>
      <c r="H562" s="515"/>
      <c r="I562" s="309">
        <v>11087790</v>
      </c>
      <c r="J562" s="309"/>
      <c r="K562" s="309">
        <v>53129453</v>
      </c>
    </row>
    <row r="563" spans="1:11" s="529" customFormat="1" ht="16.5" customHeight="1">
      <c r="A563" s="513"/>
      <c r="B563" s="515" t="s">
        <v>549</v>
      </c>
      <c r="C563" s="515"/>
      <c r="D563" s="515"/>
      <c r="E563" s="515"/>
      <c r="F563" s="515"/>
      <c r="G563" s="515"/>
      <c r="H563" s="515"/>
      <c r="I563" s="309">
        <v>584567</v>
      </c>
      <c r="J563" s="309"/>
      <c r="K563" s="309">
        <v>1649813</v>
      </c>
    </row>
    <row r="564" spans="1:11" s="529" customFormat="1" ht="16.5" customHeight="1">
      <c r="A564" s="513"/>
      <c r="B564" s="515" t="s">
        <v>550</v>
      </c>
      <c r="C564" s="515"/>
      <c r="D564" s="515"/>
      <c r="E564" s="515"/>
      <c r="F564" s="515"/>
      <c r="G564" s="515"/>
      <c r="H564" s="515"/>
      <c r="I564" s="309">
        <v>71760000</v>
      </c>
      <c r="J564" s="309"/>
      <c r="K564" s="309">
        <v>5316400000</v>
      </c>
    </row>
    <row r="565" spans="1:11" s="529" customFormat="1" ht="16.5" customHeight="1">
      <c r="A565" s="513"/>
      <c r="B565" s="515" t="s">
        <v>551</v>
      </c>
      <c r="C565" s="515"/>
      <c r="D565" s="515"/>
      <c r="E565" s="515"/>
      <c r="F565" s="515"/>
      <c r="G565" s="515"/>
      <c r="H565" s="515"/>
      <c r="I565" s="309">
        <v>1111617600</v>
      </c>
      <c r="J565" s="309"/>
      <c r="K565" s="309">
        <v>841453650</v>
      </c>
    </row>
    <row r="566" spans="1:11" s="529" customFormat="1" ht="16.5" customHeight="1">
      <c r="A566" s="513"/>
      <c r="B566" s="515" t="s">
        <v>552</v>
      </c>
      <c r="C566" s="515"/>
      <c r="D566" s="515"/>
      <c r="E566" s="515"/>
      <c r="F566" s="515"/>
      <c r="G566" s="515"/>
      <c r="H566" s="515"/>
      <c r="I566" s="309">
        <v>17425590</v>
      </c>
      <c r="J566" s="309"/>
      <c r="K566" s="309">
        <v>17425590</v>
      </c>
    </row>
    <row r="567" spans="1:11" s="529" customFormat="1" ht="21" customHeight="1" thickBot="1">
      <c r="A567" s="516"/>
      <c r="B567" s="431"/>
      <c r="C567" s="431" t="s">
        <v>312</v>
      </c>
      <c r="D567" s="517"/>
      <c r="E567" s="517"/>
      <c r="F567" s="517"/>
      <c r="G567" s="517"/>
      <c r="H567" s="517"/>
      <c r="I567" s="577">
        <v>1212475547</v>
      </c>
      <c r="J567" s="317"/>
      <c r="K567" s="577">
        <v>6230058506</v>
      </c>
    </row>
    <row r="568" spans="1:11" s="529" customFormat="1" ht="30" customHeight="1" hidden="1">
      <c r="A568" s="574" t="s">
        <v>210</v>
      </c>
      <c r="B568" s="431" t="s">
        <v>211</v>
      </c>
      <c r="C568" s="515"/>
      <c r="D568" s="515"/>
      <c r="E568" s="515"/>
      <c r="F568" s="515"/>
      <c r="G568" s="515"/>
      <c r="H568" s="515"/>
      <c r="I568" s="828" t="s">
        <v>11</v>
      </c>
      <c r="J568" s="828"/>
      <c r="K568" s="828" t="s">
        <v>1702</v>
      </c>
    </row>
    <row r="569" spans="1:11" s="529" customFormat="1" ht="15.75" customHeight="1" hidden="1">
      <c r="A569" s="513"/>
      <c r="B569" s="515" t="s">
        <v>212</v>
      </c>
      <c r="C569" s="515"/>
      <c r="D569" s="431"/>
      <c r="E569" s="431"/>
      <c r="F569" s="431"/>
      <c r="G569" s="431"/>
      <c r="H569" s="515"/>
      <c r="I569" s="309"/>
      <c r="J569" s="309"/>
      <c r="K569" s="309"/>
    </row>
    <row r="570" spans="1:11" s="529" customFormat="1" ht="15.75" customHeight="1" hidden="1">
      <c r="A570" s="513"/>
      <c r="B570" s="515" t="s">
        <v>213</v>
      </c>
      <c r="C570" s="515"/>
      <c r="D570" s="431"/>
      <c r="E570" s="431"/>
      <c r="F570" s="431"/>
      <c r="G570" s="431"/>
      <c r="H570" s="515"/>
      <c r="I570" s="309"/>
      <c r="J570" s="309"/>
      <c r="K570" s="309"/>
    </row>
    <row r="571" spans="1:11" s="529" customFormat="1" ht="15.75" customHeight="1" hidden="1">
      <c r="A571" s="511"/>
      <c r="B571" s="515" t="s">
        <v>214</v>
      </c>
      <c r="C571" s="431"/>
      <c r="D571" s="431"/>
      <c r="E571" s="431"/>
      <c r="F571" s="431"/>
      <c r="G571" s="431"/>
      <c r="H571" s="515"/>
      <c r="I571" s="317"/>
      <c r="J571" s="317"/>
      <c r="K571" s="317"/>
    </row>
    <row r="572" spans="1:11" s="529" customFormat="1" ht="21" customHeight="1" hidden="1">
      <c r="A572" s="516"/>
      <c r="B572" s="431"/>
      <c r="C572" s="431" t="s">
        <v>312</v>
      </c>
      <c r="D572" s="517"/>
      <c r="E572" s="517"/>
      <c r="F572" s="517"/>
      <c r="G572" s="517"/>
      <c r="H572" s="517"/>
      <c r="I572" s="577">
        <v>0</v>
      </c>
      <c r="J572" s="317"/>
      <c r="K572" s="577">
        <v>0</v>
      </c>
    </row>
    <row r="573" spans="1:11" s="529" customFormat="1" ht="30" customHeight="1" hidden="1" thickTop="1">
      <c r="A573" s="574" t="s">
        <v>215</v>
      </c>
      <c r="B573" s="431" t="s">
        <v>216</v>
      </c>
      <c r="C573" s="515"/>
      <c r="D573" s="515"/>
      <c r="E573" s="515"/>
      <c r="F573" s="515"/>
      <c r="G573" s="515"/>
      <c r="H573" s="515"/>
      <c r="I573" s="828" t="s">
        <v>11</v>
      </c>
      <c r="J573" s="828"/>
      <c r="K573" s="828" t="s">
        <v>1702</v>
      </c>
    </row>
    <row r="574" spans="1:11" s="529" customFormat="1" ht="15.75" customHeight="1" hidden="1">
      <c r="A574" s="516"/>
      <c r="B574" s="431" t="s">
        <v>1162</v>
      </c>
      <c r="C574" s="431"/>
      <c r="D574" s="517"/>
      <c r="E574" s="517"/>
      <c r="F574" s="517"/>
      <c r="G574" s="517"/>
      <c r="H574" s="517"/>
      <c r="I574" s="317">
        <v>0</v>
      </c>
      <c r="J574" s="317"/>
      <c r="K574" s="317">
        <v>0</v>
      </c>
    </row>
    <row r="575" spans="1:11" s="529" customFormat="1" ht="15.75" customHeight="1" hidden="1">
      <c r="A575" s="516"/>
      <c r="B575" s="431"/>
      <c r="C575" s="515" t="s">
        <v>176</v>
      </c>
      <c r="D575" s="517"/>
      <c r="E575" s="517"/>
      <c r="F575" s="517"/>
      <c r="G575" s="517"/>
      <c r="H575" s="517"/>
      <c r="I575" s="309">
        <v>0</v>
      </c>
      <c r="J575" s="317"/>
      <c r="K575" s="309">
        <v>0</v>
      </c>
    </row>
    <row r="576" spans="1:11" s="517" customFormat="1" ht="15.75" customHeight="1" hidden="1">
      <c r="A576" s="516"/>
      <c r="B576" s="534"/>
      <c r="C576" s="517" t="s">
        <v>217</v>
      </c>
      <c r="I576" s="535"/>
      <c r="J576" s="535"/>
      <c r="K576" s="535"/>
    </row>
    <row r="577" spans="1:11" s="517" customFormat="1" ht="15.75" customHeight="1" hidden="1">
      <c r="A577" s="516"/>
      <c r="B577" s="534"/>
      <c r="C577" s="517" t="s">
        <v>218</v>
      </c>
      <c r="I577" s="535"/>
      <c r="J577" s="535"/>
      <c r="K577" s="535"/>
    </row>
    <row r="578" spans="1:11" s="529" customFormat="1" ht="15.75" customHeight="1" hidden="1">
      <c r="A578" s="516"/>
      <c r="B578" s="431"/>
      <c r="C578" s="515" t="s">
        <v>219</v>
      </c>
      <c r="D578" s="517"/>
      <c r="E578" s="517"/>
      <c r="F578" s="517"/>
      <c r="G578" s="517"/>
      <c r="H578" s="517"/>
      <c r="I578" s="317"/>
      <c r="J578" s="317"/>
      <c r="K578" s="317"/>
    </row>
    <row r="579" spans="1:11" s="529" customFormat="1" ht="15.75" customHeight="1" hidden="1">
      <c r="A579" s="516"/>
      <c r="B579" s="431"/>
      <c r="C579" s="515" t="s">
        <v>1164</v>
      </c>
      <c r="D579" s="517"/>
      <c r="E579" s="517"/>
      <c r="F579" s="517"/>
      <c r="G579" s="517"/>
      <c r="H579" s="517"/>
      <c r="I579" s="317"/>
      <c r="J579" s="317"/>
      <c r="K579" s="317"/>
    </row>
    <row r="580" spans="1:11" s="529" customFormat="1" ht="15.75" customHeight="1" hidden="1">
      <c r="A580" s="516"/>
      <c r="B580" s="431" t="s">
        <v>1163</v>
      </c>
      <c r="C580" s="431"/>
      <c r="D580" s="517"/>
      <c r="E580" s="517"/>
      <c r="F580" s="517"/>
      <c r="G580" s="517"/>
      <c r="H580" s="517"/>
      <c r="I580" s="317">
        <v>0</v>
      </c>
      <c r="J580" s="317"/>
      <c r="K580" s="317">
        <v>0</v>
      </c>
    </row>
    <row r="581" spans="1:11" s="529" customFormat="1" ht="15.75" customHeight="1" hidden="1">
      <c r="A581" s="516"/>
      <c r="B581" s="431"/>
      <c r="C581" s="515" t="s">
        <v>220</v>
      </c>
      <c r="D581" s="517"/>
      <c r="E581" s="517"/>
      <c r="F581" s="517"/>
      <c r="G581" s="517"/>
      <c r="H581" s="517"/>
      <c r="I581" s="317"/>
      <c r="J581" s="317"/>
      <c r="K581" s="317"/>
    </row>
    <row r="582" spans="1:11" s="529" customFormat="1" ht="15.75" customHeight="1" hidden="1">
      <c r="A582" s="516"/>
      <c r="B582" s="431"/>
      <c r="C582" s="515" t="s">
        <v>221</v>
      </c>
      <c r="D582" s="517"/>
      <c r="E582" s="517"/>
      <c r="F582" s="517"/>
      <c r="G582" s="517"/>
      <c r="H582" s="517"/>
      <c r="I582" s="317"/>
      <c r="J582" s="317"/>
      <c r="K582" s="317"/>
    </row>
    <row r="583" spans="1:11" s="529" customFormat="1" ht="21" customHeight="1" hidden="1">
      <c r="A583" s="516"/>
      <c r="B583" s="431"/>
      <c r="C583" s="431" t="s">
        <v>312</v>
      </c>
      <c r="D583" s="517"/>
      <c r="E583" s="517"/>
      <c r="F583" s="517"/>
      <c r="G583" s="517"/>
      <c r="H583" s="517"/>
      <c r="I583" s="577">
        <v>0</v>
      </c>
      <c r="J583" s="317"/>
      <c r="K583" s="577">
        <v>0</v>
      </c>
    </row>
    <row r="584" spans="1:11" s="529" customFormat="1" ht="30" customHeight="1" hidden="1">
      <c r="A584" s="513"/>
      <c r="B584" s="431" t="s">
        <v>222</v>
      </c>
      <c r="C584" s="644"/>
      <c r="D584" s="644"/>
      <c r="E584" s="644"/>
      <c r="F584" s="644"/>
      <c r="G584" s="644"/>
      <c r="H584" s="464"/>
      <c r="I584" s="598"/>
      <c r="J584" s="598"/>
      <c r="K584" s="598"/>
    </row>
    <row r="585" spans="1:11" s="529" customFormat="1" ht="15.75" customHeight="1" hidden="1">
      <c r="A585" s="513"/>
      <c r="B585" s="633" t="s">
        <v>179</v>
      </c>
      <c r="C585" s="645"/>
      <c r="D585" s="646"/>
      <c r="E585" s="646"/>
      <c r="F585" s="646"/>
      <c r="G585" s="646"/>
      <c r="H585" s="646"/>
      <c r="I585" s="646"/>
      <c r="J585" s="646"/>
      <c r="K585" s="646"/>
    </row>
    <row r="586" spans="1:11" s="529" customFormat="1" ht="15.75" customHeight="1" hidden="1">
      <c r="A586" s="513"/>
      <c r="B586" s="646"/>
      <c r="C586" s="647" t="s">
        <v>180</v>
      </c>
      <c r="D586" s="647"/>
      <c r="E586" s="648" t="s">
        <v>181</v>
      </c>
      <c r="F586" s="649"/>
      <c r="G586" s="648" t="s">
        <v>182</v>
      </c>
      <c r="H586" s="650"/>
      <c r="I586" s="648" t="s">
        <v>183</v>
      </c>
      <c r="J586" s="650"/>
      <c r="K586" s="648" t="s">
        <v>184</v>
      </c>
    </row>
    <row r="587" spans="1:11" s="529" customFormat="1" ht="15.75" customHeight="1" hidden="1">
      <c r="A587" s="513"/>
      <c r="B587" s="646"/>
      <c r="C587" s="646"/>
      <c r="D587" s="646"/>
      <c r="E587" s="646"/>
      <c r="F587" s="646"/>
      <c r="G587" s="646"/>
      <c r="H587" s="646"/>
      <c r="I587" s="646"/>
      <c r="J587" s="646"/>
      <c r="K587" s="646"/>
    </row>
    <row r="588" spans="1:11" s="529" customFormat="1" ht="15.75" customHeight="1" hidden="1">
      <c r="A588" s="513"/>
      <c r="B588" s="646"/>
      <c r="C588" s="646"/>
      <c r="D588" s="651"/>
      <c r="E588" s="651"/>
      <c r="F588" s="651"/>
      <c r="G588" s="651"/>
      <c r="H588" s="651"/>
      <c r="I588" s="651"/>
      <c r="J588" s="651"/>
      <c r="K588" s="651"/>
    </row>
    <row r="589" spans="1:11" s="529" customFormat="1" ht="30" customHeight="1" hidden="1">
      <c r="A589" s="513"/>
      <c r="B589" s="431" t="s">
        <v>223</v>
      </c>
      <c r="C589" s="644"/>
      <c r="D589" s="644"/>
      <c r="E589" s="644"/>
      <c r="F589" s="644"/>
      <c r="G589" s="644"/>
      <c r="H589" s="464"/>
      <c r="I589" s="598"/>
      <c r="J589" s="598"/>
      <c r="K589" s="598"/>
    </row>
    <row r="590" spans="1:11" s="529" customFormat="1" ht="15.75" customHeight="1" hidden="1">
      <c r="A590" s="513"/>
      <c r="B590" s="633" t="s">
        <v>179</v>
      </c>
      <c r="C590" s="645"/>
      <c r="D590" s="646"/>
      <c r="E590" s="646"/>
      <c r="F590" s="646"/>
      <c r="G590" s="646"/>
      <c r="H590" s="646"/>
      <c r="I590" s="646"/>
      <c r="J590" s="646"/>
      <c r="K590" s="646"/>
    </row>
    <row r="591" spans="1:11" s="529" customFormat="1" ht="15.75" customHeight="1" hidden="1">
      <c r="A591" s="513"/>
      <c r="B591" s="646"/>
      <c r="C591" s="647" t="s">
        <v>180</v>
      </c>
      <c r="D591" s="647"/>
      <c r="E591" s="648" t="s">
        <v>224</v>
      </c>
      <c r="F591" s="649"/>
      <c r="G591" s="648" t="s">
        <v>182</v>
      </c>
      <c r="H591" s="650"/>
      <c r="I591" s="648" t="s">
        <v>183</v>
      </c>
      <c r="J591" s="650"/>
      <c r="K591" s="648" t="s">
        <v>225</v>
      </c>
    </row>
    <row r="592" spans="1:11" s="529" customFormat="1" ht="15.75" customHeight="1" hidden="1">
      <c r="A592" s="513"/>
      <c r="B592" s="646"/>
      <c r="C592" s="646"/>
      <c r="D592" s="646"/>
      <c r="E592" s="646"/>
      <c r="F592" s="646"/>
      <c r="G592" s="646"/>
      <c r="H592" s="646"/>
      <c r="I592" s="646"/>
      <c r="J592" s="646"/>
      <c r="K592" s="646"/>
    </row>
    <row r="593" spans="1:11" s="529" customFormat="1" ht="15.75" customHeight="1" hidden="1">
      <c r="A593" s="513"/>
      <c r="B593" s="646"/>
      <c r="C593" s="646"/>
      <c r="D593" s="651"/>
      <c r="E593" s="651"/>
      <c r="F593" s="651"/>
      <c r="G593" s="651"/>
      <c r="H593" s="651"/>
      <c r="I593" s="651"/>
      <c r="J593" s="651"/>
      <c r="K593" s="651"/>
    </row>
    <row r="594" spans="1:11" s="529" customFormat="1" ht="42.75" customHeight="1" hidden="1">
      <c r="A594" s="513"/>
      <c r="B594" s="1130" t="s">
        <v>1560</v>
      </c>
      <c r="C594" s="1130"/>
      <c r="D594" s="1130"/>
      <c r="E594" s="1130"/>
      <c r="F594" s="1130"/>
      <c r="G594" s="1130"/>
      <c r="H594" s="1130"/>
      <c r="I594" s="1130"/>
      <c r="J594" s="1130"/>
      <c r="K594" s="1130"/>
    </row>
    <row r="595" spans="1:11" s="529" customFormat="1" ht="19.5" customHeight="1" hidden="1">
      <c r="A595" s="513"/>
      <c r="B595" s="431" t="s">
        <v>226</v>
      </c>
      <c r="C595" s="652"/>
      <c r="D595" s="431"/>
      <c r="E595" s="1135" t="s">
        <v>931</v>
      </c>
      <c r="F595" s="1135"/>
      <c r="G595" s="1135"/>
      <c r="H595" s="544"/>
      <c r="I595" s="1131" t="s">
        <v>227</v>
      </c>
      <c r="J595" s="1131"/>
      <c r="K595" s="1131"/>
    </row>
    <row r="596" spans="1:11" s="529" customFormat="1" ht="19.5" customHeight="1" hidden="1">
      <c r="A596" s="513"/>
      <c r="B596" s="431"/>
      <c r="C596" s="652"/>
      <c r="D596" s="652"/>
      <c r="E596" s="653" t="s">
        <v>228</v>
      </c>
      <c r="F596" s="652"/>
      <c r="G596" s="653" t="s">
        <v>229</v>
      </c>
      <c r="H596" s="652"/>
      <c r="I596" s="653" t="s">
        <v>228</v>
      </c>
      <c r="J596" s="317"/>
      <c r="K596" s="654" t="s">
        <v>230</v>
      </c>
    </row>
    <row r="597" spans="1:11" s="529" customFormat="1" ht="19.5" customHeight="1" hidden="1">
      <c r="A597" s="513"/>
      <c r="B597" s="515" t="s">
        <v>231</v>
      </c>
      <c r="C597" s="606"/>
      <c r="D597" s="606"/>
      <c r="E597" s="606"/>
      <c r="F597" s="606"/>
      <c r="G597" s="309"/>
      <c r="H597" s="606"/>
      <c r="I597" s="309"/>
      <c r="J597" s="309"/>
      <c r="K597" s="309"/>
    </row>
    <row r="598" spans="1:11" s="529" customFormat="1" ht="19.5" customHeight="1" hidden="1">
      <c r="A598" s="513"/>
      <c r="B598" s="515" t="s">
        <v>232</v>
      </c>
      <c r="C598" s="606"/>
      <c r="D598" s="606"/>
      <c r="E598" s="606"/>
      <c r="F598" s="606"/>
      <c r="G598" s="309"/>
      <c r="H598" s="606"/>
      <c r="I598" s="309"/>
      <c r="J598" s="309"/>
      <c r="K598" s="309"/>
    </row>
    <row r="599" spans="1:11" s="529" customFormat="1" ht="19.5" customHeight="1" hidden="1">
      <c r="A599" s="513"/>
      <c r="B599" s="515" t="s">
        <v>233</v>
      </c>
      <c r="C599" s="606"/>
      <c r="D599" s="606"/>
      <c r="E599" s="515"/>
      <c r="F599" s="515"/>
      <c r="G599" s="606"/>
      <c r="H599" s="606"/>
      <c r="I599" s="309"/>
      <c r="J599" s="309"/>
      <c r="K599" s="309"/>
    </row>
    <row r="600" spans="1:11" s="529" customFormat="1" ht="19.5" customHeight="1" hidden="1">
      <c r="A600" s="511"/>
      <c r="B600" s="544"/>
      <c r="C600" s="544" t="s">
        <v>312</v>
      </c>
      <c r="D600" s="581"/>
      <c r="E600" s="655">
        <v>0</v>
      </c>
      <c r="F600" s="655"/>
      <c r="G600" s="655">
        <v>0</v>
      </c>
      <c r="H600" s="581"/>
      <c r="I600" s="655">
        <v>0</v>
      </c>
      <c r="J600" s="577"/>
      <c r="K600" s="655">
        <v>0</v>
      </c>
    </row>
    <row r="601" spans="1:11" s="529" customFormat="1" ht="30" customHeight="1" hidden="1">
      <c r="A601" s="574" t="s">
        <v>234</v>
      </c>
      <c r="B601" s="431" t="s">
        <v>235</v>
      </c>
      <c r="C601" s="515"/>
      <c r="D601" s="515"/>
      <c r="E601" s="515"/>
      <c r="F601" s="515"/>
      <c r="G601" s="515"/>
      <c r="H601" s="515"/>
      <c r="I601" s="828" t="s">
        <v>11</v>
      </c>
      <c r="J601" s="828"/>
      <c r="K601" s="828" t="s">
        <v>1702</v>
      </c>
    </row>
    <row r="602" spans="1:11" s="529" customFormat="1" ht="15.75" customHeight="1" hidden="1">
      <c r="A602" s="513"/>
      <c r="B602" s="431" t="s">
        <v>236</v>
      </c>
      <c r="C602" s="606"/>
      <c r="D602" s="606"/>
      <c r="E602" s="606"/>
      <c r="F602" s="606"/>
      <c r="G602" s="606"/>
      <c r="H602" s="606"/>
      <c r="I602" s="317">
        <v>0</v>
      </c>
      <c r="J602" s="317"/>
      <c r="K602" s="317">
        <v>0</v>
      </c>
    </row>
    <row r="603" spans="1:11" s="529" customFormat="1" ht="15.75" customHeight="1" hidden="1">
      <c r="A603" s="513"/>
      <c r="B603" s="515"/>
      <c r="C603" s="515" t="s">
        <v>237</v>
      </c>
      <c r="D603" s="606"/>
      <c r="E603" s="606"/>
      <c r="F603" s="606"/>
      <c r="G603" s="606"/>
      <c r="H603" s="606"/>
      <c r="I603" s="309"/>
      <c r="J603" s="309"/>
      <c r="K603" s="309"/>
    </row>
    <row r="604" spans="1:11" s="529" customFormat="1" ht="15.75" customHeight="1" hidden="1">
      <c r="A604" s="513"/>
      <c r="B604" s="515"/>
      <c r="C604" s="515" t="s">
        <v>238</v>
      </c>
      <c r="D604" s="606"/>
      <c r="E604" s="606"/>
      <c r="F604" s="606"/>
      <c r="G604" s="606"/>
      <c r="H604" s="606"/>
      <c r="I604" s="309"/>
      <c r="J604" s="309"/>
      <c r="K604" s="309"/>
    </row>
    <row r="605" spans="1:11" s="529" customFormat="1" ht="15.75" customHeight="1" hidden="1">
      <c r="A605" s="513"/>
      <c r="B605" s="515"/>
      <c r="C605" s="515" t="s">
        <v>237</v>
      </c>
      <c r="D605" s="606"/>
      <c r="E605" s="606"/>
      <c r="F605" s="606"/>
      <c r="G605" s="606"/>
      <c r="H605" s="606"/>
      <c r="I605" s="309"/>
      <c r="J605" s="309"/>
      <c r="K605" s="309"/>
    </row>
    <row r="606" spans="1:11" s="529" customFormat="1" ht="15.75" customHeight="1" hidden="1">
      <c r="A606" s="513"/>
      <c r="B606" s="515"/>
      <c r="C606" s="515" t="s">
        <v>239</v>
      </c>
      <c r="D606" s="606"/>
      <c r="E606" s="606"/>
      <c r="F606" s="606"/>
      <c r="G606" s="606"/>
      <c r="H606" s="606"/>
      <c r="I606" s="309"/>
      <c r="J606" s="309"/>
      <c r="K606" s="309"/>
    </row>
    <row r="607" spans="1:11" s="529" customFormat="1" ht="15.75" customHeight="1" hidden="1">
      <c r="A607" s="513"/>
      <c r="B607" s="515"/>
      <c r="C607" s="515" t="s">
        <v>237</v>
      </c>
      <c r="D607" s="606"/>
      <c r="E607" s="606"/>
      <c r="F607" s="606"/>
      <c r="G607" s="606"/>
      <c r="H607" s="606"/>
      <c r="I607" s="309"/>
      <c r="J607" s="309"/>
      <c r="K607" s="309"/>
    </row>
    <row r="608" spans="1:11" s="529" customFormat="1" ht="15.75" customHeight="1" hidden="1">
      <c r="A608" s="513"/>
      <c r="B608" s="515"/>
      <c r="C608" s="515" t="s">
        <v>240</v>
      </c>
      <c r="D608" s="606"/>
      <c r="E608" s="606"/>
      <c r="F608" s="606"/>
      <c r="G608" s="606"/>
      <c r="H608" s="606"/>
      <c r="I608" s="309"/>
      <c r="J608" s="309"/>
      <c r="K608" s="309"/>
    </row>
    <row r="609" spans="1:11" s="529" customFormat="1" ht="15.75" customHeight="1" hidden="1">
      <c r="A609" s="513"/>
      <c r="B609" s="515"/>
      <c r="C609" s="515" t="s">
        <v>241</v>
      </c>
      <c r="D609" s="606"/>
      <c r="E609" s="606"/>
      <c r="F609" s="606"/>
      <c r="G609" s="606"/>
      <c r="H609" s="606"/>
      <c r="I609" s="309"/>
      <c r="J609" s="309"/>
      <c r="K609" s="309"/>
    </row>
    <row r="610" spans="1:11" s="529" customFormat="1" ht="15.75" customHeight="1" hidden="1">
      <c r="A610" s="513"/>
      <c r="B610" s="515"/>
      <c r="C610" s="616" t="s">
        <v>242</v>
      </c>
      <c r="D610" s="606"/>
      <c r="E610" s="606"/>
      <c r="F610" s="606"/>
      <c r="G610" s="606"/>
      <c r="H610" s="606"/>
      <c r="I610" s="309"/>
      <c r="J610" s="309"/>
      <c r="K610" s="309"/>
    </row>
    <row r="611" spans="1:11" s="529" customFormat="1" ht="15.75" customHeight="1" hidden="1">
      <c r="A611" s="513"/>
      <c r="B611" s="431" t="s">
        <v>243</v>
      </c>
      <c r="C611" s="606"/>
      <c r="D611" s="606"/>
      <c r="E611" s="606"/>
      <c r="F611" s="606"/>
      <c r="G611" s="606"/>
      <c r="H611" s="606"/>
      <c r="I611" s="317">
        <v>0</v>
      </c>
      <c r="J611" s="317"/>
      <c r="K611" s="317">
        <v>0</v>
      </c>
    </row>
    <row r="612" spans="1:11" s="529" customFormat="1" ht="15.75" customHeight="1" hidden="1">
      <c r="A612" s="513"/>
      <c r="B612" s="515"/>
      <c r="C612" s="515" t="s">
        <v>244</v>
      </c>
      <c r="D612" s="606"/>
      <c r="E612" s="606"/>
      <c r="F612" s="606"/>
      <c r="G612" s="606"/>
      <c r="H612" s="606"/>
      <c r="I612" s="309"/>
      <c r="J612" s="309"/>
      <c r="K612" s="309"/>
    </row>
    <row r="613" spans="1:11" s="529" customFormat="1" ht="15.75" customHeight="1" hidden="1">
      <c r="A613" s="513"/>
      <c r="B613" s="612"/>
      <c r="C613" s="515" t="s">
        <v>245</v>
      </c>
      <c r="D613" s="612"/>
      <c r="E613" s="612"/>
      <c r="F613" s="612"/>
      <c r="G613" s="612"/>
      <c r="H613" s="606"/>
      <c r="I613" s="309"/>
      <c r="J613" s="309"/>
      <c r="K613" s="309"/>
    </row>
    <row r="614" spans="1:11" s="529" customFormat="1" ht="15.75" customHeight="1" hidden="1">
      <c r="A614" s="513"/>
      <c r="B614" s="515"/>
      <c r="C614" s="515" t="s">
        <v>246</v>
      </c>
      <c r="D614" s="606"/>
      <c r="E614" s="606"/>
      <c r="F614" s="606"/>
      <c r="G614" s="606"/>
      <c r="H614" s="606"/>
      <c r="I614" s="309"/>
      <c r="J614" s="309"/>
      <c r="K614" s="309"/>
    </row>
    <row r="615" spans="1:11" s="529" customFormat="1" ht="15.75" customHeight="1" hidden="1">
      <c r="A615" s="513"/>
      <c r="B615" s="515"/>
      <c r="C615" s="515" t="s">
        <v>889</v>
      </c>
      <c r="D615" s="606"/>
      <c r="E615" s="606"/>
      <c r="F615" s="606"/>
      <c r="G615" s="606"/>
      <c r="H615" s="606"/>
      <c r="I615" s="309"/>
      <c r="J615" s="309"/>
      <c r="K615" s="309"/>
    </row>
    <row r="616" spans="1:11" s="529" customFormat="1" ht="15.75" customHeight="1" hidden="1">
      <c r="A616" s="513"/>
      <c r="B616" s="515"/>
      <c r="C616" s="515" t="s">
        <v>890</v>
      </c>
      <c r="D616" s="606"/>
      <c r="E616" s="606"/>
      <c r="F616" s="606"/>
      <c r="G616" s="606"/>
      <c r="H616" s="606"/>
      <c r="I616" s="309"/>
      <c r="J616" s="309"/>
      <c r="K616" s="309"/>
    </row>
    <row r="617" spans="1:11" s="529" customFormat="1" ht="21" customHeight="1" hidden="1">
      <c r="A617" s="516"/>
      <c r="B617" s="431"/>
      <c r="C617" s="431" t="s">
        <v>312</v>
      </c>
      <c r="D617" s="517"/>
      <c r="E617" s="517"/>
      <c r="F617" s="517"/>
      <c r="G617" s="517"/>
      <c r="H617" s="517"/>
      <c r="I617" s="577">
        <v>0</v>
      </c>
      <c r="J617" s="317"/>
      <c r="K617" s="577">
        <v>0</v>
      </c>
    </row>
    <row r="618" spans="1:11" s="529" customFormat="1" ht="27.75" customHeight="1" thickTop="1">
      <c r="A618" s="574" t="s">
        <v>1392</v>
      </c>
      <c r="B618" s="431" t="s">
        <v>892</v>
      </c>
      <c r="C618" s="515"/>
      <c r="D618" s="515"/>
      <c r="E618" s="515"/>
      <c r="F618" s="515"/>
      <c r="G618" s="515"/>
      <c r="H618" s="515"/>
      <c r="I618" s="317"/>
      <c r="J618" s="317"/>
      <c r="K618" s="317"/>
    </row>
    <row r="619" spans="1:11" s="529" customFormat="1" ht="30" customHeight="1">
      <c r="A619" s="511"/>
      <c r="B619" s="544" t="s">
        <v>586</v>
      </c>
      <c r="C619" s="431"/>
      <c r="D619" s="431"/>
      <c r="E619" s="431"/>
      <c r="F619" s="431"/>
      <c r="G619" s="431"/>
      <c r="H619" s="431"/>
      <c r="I619" s="317"/>
      <c r="J619" s="317"/>
      <c r="K619" s="317"/>
    </row>
    <row r="620" spans="1:11" s="529" customFormat="1" ht="30" customHeight="1" hidden="1">
      <c r="A620" s="511"/>
      <c r="B620" s="544" t="s">
        <v>895</v>
      </c>
      <c r="C620" s="431"/>
      <c r="D620" s="431"/>
      <c r="E620" s="431"/>
      <c r="F620" s="431"/>
      <c r="G620" s="431"/>
      <c r="H620" s="431"/>
      <c r="I620" s="317"/>
      <c r="J620" s="317"/>
      <c r="K620" s="317"/>
    </row>
    <row r="621" spans="1:11" s="529" customFormat="1" ht="33.75" customHeight="1" hidden="1">
      <c r="A621" s="511"/>
      <c r="B621" s="593"/>
      <c r="C621" s="593"/>
      <c r="D621" s="593"/>
      <c r="E621" s="648" t="s">
        <v>897</v>
      </c>
      <c r="F621" s="593"/>
      <c r="G621" s="648" t="s">
        <v>1172</v>
      </c>
      <c r="H621" s="593"/>
      <c r="I621" s="656" t="s">
        <v>1346</v>
      </c>
      <c r="J621" s="614"/>
      <c r="K621" s="580" t="s">
        <v>898</v>
      </c>
    </row>
    <row r="622" spans="1:11" s="529" customFormat="1" ht="19.5" customHeight="1" hidden="1">
      <c r="A622" s="511"/>
      <c r="B622" s="431" t="s">
        <v>899</v>
      </c>
      <c r="C622" s="431"/>
      <c r="D622" s="431"/>
      <c r="E622" s="431"/>
      <c r="F622" s="431"/>
      <c r="G622" s="431"/>
      <c r="H622" s="431"/>
      <c r="I622" s="317"/>
      <c r="J622" s="317"/>
      <c r="K622" s="317">
        <v>0</v>
      </c>
    </row>
    <row r="623" spans="1:11" s="529" customFormat="1" ht="19.5" customHeight="1" hidden="1">
      <c r="A623" s="511"/>
      <c r="B623" s="431"/>
      <c r="C623" s="515" t="s">
        <v>900</v>
      </c>
      <c r="D623" s="431"/>
      <c r="E623" s="657"/>
      <c r="F623" s="657"/>
      <c r="G623" s="657"/>
      <c r="H623" s="657"/>
      <c r="I623" s="621"/>
      <c r="J623" s="317"/>
      <c r="K623" s="317">
        <v>0</v>
      </c>
    </row>
    <row r="624" spans="1:11" s="529" customFormat="1" ht="19.5" customHeight="1" hidden="1">
      <c r="A624" s="511"/>
      <c r="B624" s="431"/>
      <c r="C624" s="515" t="s">
        <v>901</v>
      </c>
      <c r="D624" s="431"/>
      <c r="E624" s="657"/>
      <c r="F624" s="657"/>
      <c r="G624" s="657"/>
      <c r="H624" s="657"/>
      <c r="I624" s="621"/>
      <c r="J624" s="317"/>
      <c r="K624" s="317">
        <v>0</v>
      </c>
    </row>
    <row r="625" spans="1:11" s="529" customFormat="1" ht="19.5" customHeight="1" hidden="1">
      <c r="A625" s="511"/>
      <c r="B625" s="431"/>
      <c r="C625" s="515" t="s">
        <v>101</v>
      </c>
      <c r="D625" s="431"/>
      <c r="E625" s="657"/>
      <c r="F625" s="657"/>
      <c r="G625" s="657"/>
      <c r="H625" s="657"/>
      <c r="I625" s="621"/>
      <c r="J625" s="317"/>
      <c r="K625" s="317">
        <v>0</v>
      </c>
    </row>
    <row r="626" spans="1:11" s="529" customFormat="1" ht="19.5" customHeight="1" hidden="1">
      <c r="A626" s="511"/>
      <c r="B626" s="593" t="s">
        <v>946</v>
      </c>
      <c r="C626" s="593"/>
      <c r="D626" s="593"/>
      <c r="E626" s="658">
        <v>0</v>
      </c>
      <c r="F626" s="658"/>
      <c r="G626" s="658">
        <v>0</v>
      </c>
      <c r="H626" s="658"/>
      <c r="I626" s="658">
        <v>0</v>
      </c>
      <c r="J626" s="614"/>
      <c r="K626" s="614">
        <v>0</v>
      </c>
    </row>
    <row r="627" spans="1:11" s="529" customFormat="1" ht="19.5" customHeight="1" hidden="1">
      <c r="A627" s="511"/>
      <c r="B627" s="593" t="s">
        <v>947</v>
      </c>
      <c r="C627" s="593"/>
      <c r="D627" s="593"/>
      <c r="E627" s="658">
        <v>0</v>
      </c>
      <c r="F627" s="658"/>
      <c r="G627" s="658">
        <v>0</v>
      </c>
      <c r="H627" s="658"/>
      <c r="I627" s="658">
        <v>0</v>
      </c>
      <c r="J627" s="614"/>
      <c r="K627" s="614">
        <v>0</v>
      </c>
    </row>
    <row r="628" spans="1:11" s="529" customFormat="1" ht="19.5" customHeight="1" hidden="1">
      <c r="A628" s="511"/>
      <c r="B628" s="431"/>
      <c r="C628" s="515" t="s">
        <v>900</v>
      </c>
      <c r="D628" s="431"/>
      <c r="E628" s="657"/>
      <c r="F628" s="657"/>
      <c r="G628" s="657"/>
      <c r="H628" s="657"/>
      <c r="I628" s="621"/>
      <c r="J628" s="317"/>
      <c r="K628" s="317">
        <v>0</v>
      </c>
    </row>
    <row r="629" spans="1:11" s="529" customFormat="1" ht="19.5" customHeight="1" hidden="1">
      <c r="A629" s="511"/>
      <c r="B629" s="431"/>
      <c r="C629" s="515" t="s">
        <v>901</v>
      </c>
      <c r="D629" s="431"/>
      <c r="E629" s="657"/>
      <c r="F629" s="657"/>
      <c r="G629" s="657"/>
      <c r="H629" s="657"/>
      <c r="I629" s="621"/>
      <c r="J629" s="317"/>
      <c r="K629" s="317">
        <v>0</v>
      </c>
    </row>
    <row r="630" spans="1:11" s="529" customFormat="1" ht="19.5" customHeight="1" hidden="1">
      <c r="A630" s="511"/>
      <c r="B630" s="593"/>
      <c r="C630" s="467" t="s">
        <v>101</v>
      </c>
      <c r="D630" s="593"/>
      <c r="E630" s="658"/>
      <c r="F630" s="658"/>
      <c r="G630" s="658"/>
      <c r="H630" s="658"/>
      <c r="I630" s="659"/>
      <c r="J630" s="614"/>
      <c r="K630" s="614">
        <v>0</v>
      </c>
    </row>
    <row r="631" spans="1:11" s="529" customFormat="1" ht="19.5" customHeight="1" hidden="1">
      <c r="A631" s="511"/>
      <c r="B631" s="660" t="s">
        <v>948</v>
      </c>
      <c r="C631" s="660"/>
      <c r="D631" s="660"/>
      <c r="E631" s="661">
        <v>0</v>
      </c>
      <c r="F631" s="661"/>
      <c r="G631" s="661">
        <v>0</v>
      </c>
      <c r="H631" s="661"/>
      <c r="I631" s="661">
        <v>0</v>
      </c>
      <c r="J631" s="619"/>
      <c r="K631" s="619">
        <v>0</v>
      </c>
    </row>
    <row r="632" spans="1:6" s="529" customFormat="1" ht="30" customHeight="1">
      <c r="A632" s="511"/>
      <c r="B632" s="544" t="s">
        <v>949</v>
      </c>
      <c r="C632" s="431"/>
      <c r="D632" s="431"/>
      <c r="E632" s="431"/>
      <c r="F632" s="431"/>
    </row>
    <row r="633" spans="1:11" s="529" customFormat="1" ht="21" customHeight="1">
      <c r="A633" s="511"/>
      <c r="B633" s="544"/>
      <c r="C633" s="431"/>
      <c r="D633" s="431"/>
      <c r="E633" s="431"/>
      <c r="F633" s="431"/>
      <c r="G633" s="652" t="s">
        <v>950</v>
      </c>
      <c r="H633" s="515"/>
      <c r="I633" s="828" t="s">
        <v>11</v>
      </c>
      <c r="J633" s="828"/>
      <c r="K633" s="828" t="s">
        <v>1702</v>
      </c>
    </row>
    <row r="634" spans="1:11" s="529" customFormat="1" ht="30.75" customHeight="1">
      <c r="A634" s="513"/>
      <c r="B634" s="1132" t="s">
        <v>529</v>
      </c>
      <c r="C634" s="1132"/>
      <c r="D634" s="1132"/>
      <c r="E634" s="1132"/>
      <c r="F634" s="545"/>
      <c r="G634" s="1050">
        <v>0.51</v>
      </c>
      <c r="H634" s="545"/>
      <c r="I634" s="309">
        <v>12750000000</v>
      </c>
      <c r="J634" s="309"/>
      <c r="K634" s="309">
        <v>12750000000</v>
      </c>
    </row>
    <row r="635" spans="1:11" s="529" customFormat="1" ht="16.5" customHeight="1">
      <c r="A635" s="513"/>
      <c r="B635" s="886" t="s">
        <v>553</v>
      </c>
      <c r="C635" s="545"/>
      <c r="D635" s="545"/>
      <c r="E635" s="545"/>
      <c r="F635" s="545"/>
      <c r="G635" s="1050">
        <v>0.1002</v>
      </c>
      <c r="H635" s="545"/>
      <c r="I635" s="309">
        <v>2505000000</v>
      </c>
      <c r="J635" s="309"/>
      <c r="K635" s="309">
        <v>2505000000</v>
      </c>
    </row>
    <row r="636" spans="1:11" s="529" customFormat="1" ht="16.5" customHeight="1">
      <c r="A636" s="513"/>
      <c r="B636" s="886" t="s">
        <v>554</v>
      </c>
      <c r="C636" s="545"/>
      <c r="D636" s="545"/>
      <c r="E636" s="545"/>
      <c r="F636" s="545"/>
      <c r="G636" s="1050">
        <v>0.109156</v>
      </c>
      <c r="H636" s="545"/>
      <c r="I636" s="309">
        <v>2728900000</v>
      </c>
      <c r="J636" s="309"/>
      <c r="K636" s="309">
        <v>2728900000</v>
      </c>
    </row>
    <row r="637" spans="1:11" s="529" customFormat="1" ht="16.5" customHeight="1" hidden="1">
      <c r="A637" s="513"/>
      <c r="B637" s="886" t="s">
        <v>16</v>
      </c>
      <c r="C637" s="545"/>
      <c r="D637" s="545"/>
      <c r="E637" s="545"/>
      <c r="F637" s="545"/>
      <c r="G637" s="1050">
        <v>0.093</v>
      </c>
      <c r="H637" s="545"/>
      <c r="I637" s="309"/>
      <c r="J637" s="309"/>
      <c r="K637" s="309">
        <v>0</v>
      </c>
    </row>
    <row r="638" spans="1:11" s="529" customFormat="1" ht="16.5" customHeight="1">
      <c r="A638" s="511"/>
      <c r="B638" s="886" t="s">
        <v>1588</v>
      </c>
      <c r="C638" s="544"/>
      <c r="D638" s="431"/>
      <c r="E638" s="431"/>
      <c r="F638" s="431"/>
      <c r="G638" s="1050">
        <v>0.187644</v>
      </c>
      <c r="H638" s="431"/>
      <c r="I638" s="309">
        <v>7016100000</v>
      </c>
      <c r="J638" s="317"/>
      <c r="K638" s="309">
        <v>7016100000</v>
      </c>
    </row>
    <row r="639" spans="1:11" s="529" customFormat="1" ht="21" customHeight="1" thickBot="1">
      <c r="A639" s="516"/>
      <c r="B639" s="431"/>
      <c r="C639" s="431" t="s">
        <v>312</v>
      </c>
      <c r="D639" s="517"/>
      <c r="E639" s="517"/>
      <c r="F639" s="517"/>
      <c r="G639" s="887">
        <v>1</v>
      </c>
      <c r="H639" s="517"/>
      <c r="I639" s="577">
        <v>25000000000</v>
      </c>
      <c r="J639" s="317"/>
      <c r="K639" s="577">
        <v>25000000000</v>
      </c>
    </row>
    <row r="640" spans="1:11" s="517" customFormat="1" ht="18" customHeight="1" hidden="1" thickTop="1">
      <c r="A640" s="516"/>
      <c r="B640" s="517" t="s">
        <v>954</v>
      </c>
      <c r="G640" s="582"/>
      <c r="I640" s="323"/>
      <c r="J640" s="323"/>
      <c r="K640" s="323"/>
    </row>
    <row r="641" spans="1:11" s="517" customFormat="1" ht="15.75" customHeight="1" hidden="1">
      <c r="A641" s="516"/>
      <c r="B641" s="517" t="s">
        <v>955</v>
      </c>
      <c r="I641" s="323"/>
      <c r="J641" s="323"/>
      <c r="K641" s="323"/>
    </row>
    <row r="642" spans="1:11" s="517" customFormat="1" ht="15.75" customHeight="1" hidden="1">
      <c r="A642" s="516"/>
      <c r="I642" s="323"/>
      <c r="J642" s="323"/>
      <c r="K642" s="323"/>
    </row>
    <row r="643" spans="1:11" s="529" customFormat="1" ht="30" customHeight="1" thickTop="1">
      <c r="A643" s="511"/>
      <c r="B643" s="544" t="s">
        <v>942</v>
      </c>
      <c r="C643" s="431"/>
      <c r="D643" s="431"/>
      <c r="E643" s="431"/>
      <c r="F643" s="431"/>
      <c r="G643" s="431"/>
      <c r="H643" s="431"/>
      <c r="I643" s="987" t="s">
        <v>7</v>
      </c>
      <c r="J643" s="317"/>
      <c r="K643" s="987" t="s">
        <v>6</v>
      </c>
    </row>
    <row r="644" spans="1:11" s="529" customFormat="1" ht="15.75" customHeight="1">
      <c r="A644" s="513"/>
      <c r="B644" s="431" t="s">
        <v>957</v>
      </c>
      <c r="C644" s="515"/>
      <c r="D644" s="515"/>
      <c r="E644" s="515"/>
      <c r="F644" s="515"/>
      <c r="G644" s="515"/>
      <c r="H644" s="515"/>
      <c r="I644" s="317"/>
      <c r="J644" s="317"/>
      <c r="K644" s="317"/>
    </row>
    <row r="645" spans="1:11" s="529" customFormat="1" ht="16.5" customHeight="1">
      <c r="A645" s="513"/>
      <c r="B645" s="515" t="s">
        <v>1171</v>
      </c>
      <c r="C645" s="515"/>
      <c r="D645" s="515"/>
      <c r="E645" s="515"/>
      <c r="F645" s="515"/>
      <c r="G645" s="515"/>
      <c r="H645" s="515"/>
      <c r="I645" s="317">
        <v>25000000000</v>
      </c>
      <c r="J645" s="317"/>
      <c r="K645" s="317">
        <v>25000000000</v>
      </c>
    </row>
    <row r="646" spans="1:11" s="517" customFormat="1" ht="16.5" customHeight="1">
      <c r="A646" s="516"/>
      <c r="B646" s="587"/>
      <c r="C646" s="587" t="s">
        <v>958</v>
      </c>
      <c r="I646" s="323">
        <v>25000000000</v>
      </c>
      <c r="J646" s="323"/>
      <c r="K646" s="323">
        <v>25000000000</v>
      </c>
    </row>
    <row r="647" spans="1:11" s="517" customFormat="1" ht="16.5" customHeight="1">
      <c r="A647" s="516"/>
      <c r="B647" s="587"/>
      <c r="C647" s="587" t="s">
        <v>959</v>
      </c>
      <c r="I647" s="323">
        <v>0</v>
      </c>
      <c r="J647" s="323"/>
      <c r="K647" s="323">
        <v>0</v>
      </c>
    </row>
    <row r="648" spans="1:11" s="517" customFormat="1" ht="16.5" customHeight="1">
      <c r="A648" s="516"/>
      <c r="B648" s="587"/>
      <c r="C648" s="587" t="s">
        <v>960</v>
      </c>
      <c r="I648" s="323">
        <v>0</v>
      </c>
      <c r="J648" s="323"/>
      <c r="K648" s="323">
        <v>0</v>
      </c>
    </row>
    <row r="649" spans="1:11" s="517" customFormat="1" ht="16.5" customHeight="1" thickBot="1">
      <c r="A649" s="516"/>
      <c r="B649" s="587"/>
      <c r="C649" s="587" t="s">
        <v>961</v>
      </c>
      <c r="I649" s="1052">
        <v>25000000000</v>
      </c>
      <c r="J649" s="323"/>
      <c r="K649" s="1052">
        <v>25000000000</v>
      </c>
    </row>
    <row r="650" spans="1:11" s="529" customFormat="1" ht="16.5" hidden="1" thickBot="1" thickTop="1">
      <c r="A650" s="513"/>
      <c r="B650" s="515" t="s">
        <v>962</v>
      </c>
      <c r="C650" s="515"/>
      <c r="D650" s="515"/>
      <c r="E650" s="515"/>
      <c r="F650" s="515"/>
      <c r="G650" s="515"/>
      <c r="H650" s="515"/>
      <c r="I650" s="618">
        <v>0</v>
      </c>
      <c r="J650" s="309"/>
      <c r="K650" s="618">
        <v>0</v>
      </c>
    </row>
    <row r="651" spans="1:11" s="529" customFormat="1" ht="21" customHeight="1" thickTop="1">
      <c r="A651" s="513"/>
      <c r="B651" s="465"/>
      <c r="C651" s="1129" t="s">
        <v>54</v>
      </c>
      <c r="D651" s="1129"/>
      <c r="E651" s="1129"/>
      <c r="F651" s="1129"/>
      <c r="G651" s="1129"/>
      <c r="H651" s="1129"/>
      <c r="I651" s="1129"/>
      <c r="J651" s="1129"/>
      <c r="K651" s="1129"/>
    </row>
    <row r="652" spans="1:11" s="529" customFormat="1" ht="15" hidden="1">
      <c r="A652" s="511"/>
      <c r="B652" s="544" t="s">
        <v>963</v>
      </c>
      <c r="C652" s="431"/>
      <c r="D652" s="431"/>
      <c r="E652" s="431"/>
      <c r="F652" s="431"/>
      <c r="G652" s="431"/>
      <c r="H652" s="431"/>
      <c r="I652" s="317" t="s">
        <v>7</v>
      </c>
      <c r="J652" s="317"/>
      <c r="K652" s="317" t="s">
        <v>6</v>
      </c>
    </row>
    <row r="653" spans="1:11" s="515" customFormat="1" ht="15" hidden="1">
      <c r="A653" s="513"/>
      <c r="B653" s="515" t="s">
        <v>1693</v>
      </c>
      <c r="I653" s="1005">
        <v>0</v>
      </c>
      <c r="J653" s="791"/>
      <c r="K653" s="1005">
        <v>40837830900</v>
      </c>
    </row>
    <row r="654" spans="1:11" s="515" customFormat="1" ht="15" hidden="1">
      <c r="A654" s="516"/>
      <c r="B654" s="515" t="s">
        <v>1692</v>
      </c>
      <c r="C654" s="517"/>
      <c r="D654" s="517"/>
      <c r="E654" s="517"/>
      <c r="F654" s="517"/>
      <c r="G654" s="517"/>
      <c r="H654" s="517"/>
      <c r="I654" s="1005">
        <v>66039600000</v>
      </c>
      <c r="J654" s="791"/>
      <c r="K654" s="1005">
        <v>55035481500</v>
      </c>
    </row>
    <row r="655" spans="1:11" s="515" customFormat="1" ht="15" hidden="1">
      <c r="A655" s="513"/>
      <c r="C655" s="517" t="s">
        <v>966</v>
      </c>
      <c r="I655" s="791"/>
      <c r="J655" s="791"/>
      <c r="K655" s="791"/>
    </row>
    <row r="656" spans="1:11" s="515" customFormat="1" ht="15.75" hidden="1" thickBot="1">
      <c r="A656" s="513"/>
      <c r="B656" s="515" t="s">
        <v>1694</v>
      </c>
      <c r="I656" s="1006">
        <v>0.6</v>
      </c>
      <c r="J656" s="791"/>
      <c r="K656" s="1006">
        <v>0.6</v>
      </c>
    </row>
    <row r="657" spans="1:11" s="515" customFormat="1" ht="72" customHeight="1">
      <c r="A657" s="513"/>
      <c r="I657" s="1033"/>
      <c r="J657" s="791"/>
      <c r="K657" s="1033"/>
    </row>
    <row r="658" spans="1:11" s="529" customFormat="1" ht="30" customHeight="1">
      <c r="A658" s="511"/>
      <c r="B658" s="544" t="s">
        <v>1697</v>
      </c>
      <c r="C658" s="431"/>
      <c r="D658" s="431"/>
      <c r="E658" s="431"/>
      <c r="F658" s="431"/>
      <c r="G658" s="431"/>
      <c r="H658" s="431"/>
      <c r="I658" s="828" t="s">
        <v>11</v>
      </c>
      <c r="J658" s="828"/>
      <c r="K658" s="828" t="s">
        <v>1702</v>
      </c>
    </row>
    <row r="659" spans="1:11" s="529" customFormat="1" ht="16.5" customHeight="1">
      <c r="A659" s="513"/>
      <c r="B659" s="515" t="s">
        <v>970</v>
      </c>
      <c r="C659" s="515"/>
      <c r="D659" s="515"/>
      <c r="E659" s="515"/>
      <c r="F659" s="515"/>
      <c r="G659" s="515"/>
      <c r="H659" s="515"/>
      <c r="I659" s="309">
        <v>2500000</v>
      </c>
      <c r="J659" s="309"/>
      <c r="K659" s="309">
        <v>2500000</v>
      </c>
    </row>
    <row r="660" spans="1:11" s="529" customFormat="1" ht="16.5" customHeight="1">
      <c r="A660" s="513"/>
      <c r="B660" s="515" t="s">
        <v>971</v>
      </c>
      <c r="C660" s="515"/>
      <c r="D660" s="515"/>
      <c r="E660" s="515"/>
      <c r="F660" s="515"/>
      <c r="G660" s="515"/>
      <c r="H660" s="515"/>
      <c r="I660" s="309">
        <v>2500000</v>
      </c>
      <c r="J660" s="309"/>
      <c r="K660" s="309">
        <v>2500000</v>
      </c>
    </row>
    <row r="661" spans="1:11" s="529" customFormat="1" ht="16.5" customHeight="1">
      <c r="A661" s="516"/>
      <c r="B661" s="517"/>
      <c r="C661" s="517" t="s">
        <v>972</v>
      </c>
      <c r="D661" s="517"/>
      <c r="E661" s="517"/>
      <c r="F661" s="517"/>
      <c r="G661" s="517"/>
      <c r="H661" s="517"/>
      <c r="I661" s="323">
        <v>2500000</v>
      </c>
      <c r="J661" s="323"/>
      <c r="K661" s="323">
        <v>2500000</v>
      </c>
    </row>
    <row r="662" spans="1:11" s="529" customFormat="1" ht="15.75" customHeight="1" hidden="1">
      <c r="A662" s="516"/>
      <c r="B662" s="517"/>
      <c r="C662" s="517" t="s">
        <v>973</v>
      </c>
      <c r="D662" s="517"/>
      <c r="E662" s="517"/>
      <c r="F662" s="517"/>
      <c r="G662" s="517"/>
      <c r="H662" s="517"/>
      <c r="I662" s="323"/>
      <c r="J662" s="323"/>
      <c r="K662" s="323"/>
    </row>
    <row r="663" spans="1:11" s="529" customFormat="1" ht="16.5" customHeight="1">
      <c r="A663" s="513"/>
      <c r="B663" s="515" t="s">
        <v>974</v>
      </c>
      <c r="C663" s="515"/>
      <c r="D663" s="515"/>
      <c r="E663" s="515"/>
      <c r="F663" s="515"/>
      <c r="G663" s="515"/>
      <c r="H663" s="515"/>
      <c r="I663" s="309">
        <v>0</v>
      </c>
      <c r="J663" s="309"/>
      <c r="K663" s="309">
        <v>0</v>
      </c>
    </row>
    <row r="664" spans="1:11" s="529" customFormat="1" ht="16.5" customHeight="1">
      <c r="A664" s="516"/>
      <c r="B664" s="517"/>
      <c r="C664" s="517" t="s">
        <v>972</v>
      </c>
      <c r="D664" s="517"/>
      <c r="E664" s="517"/>
      <c r="F664" s="517"/>
      <c r="G664" s="517"/>
      <c r="H664" s="517"/>
      <c r="I664" s="323">
        <v>0</v>
      </c>
      <c r="J664" s="323"/>
      <c r="K664" s="323">
        <v>0</v>
      </c>
    </row>
    <row r="665" spans="1:11" s="529" customFormat="1" ht="15.75" customHeight="1" hidden="1">
      <c r="A665" s="516"/>
      <c r="B665" s="517"/>
      <c r="C665" s="517" t="s">
        <v>973</v>
      </c>
      <c r="D665" s="517"/>
      <c r="E665" s="517"/>
      <c r="F665" s="517"/>
      <c r="G665" s="517"/>
      <c r="H665" s="517"/>
      <c r="I665" s="323"/>
      <c r="J665" s="323"/>
      <c r="K665" s="323"/>
    </row>
    <row r="666" spans="1:11" s="529" customFormat="1" ht="16.5" customHeight="1">
      <c r="A666" s="513"/>
      <c r="B666" s="515" t="s">
        <v>975</v>
      </c>
      <c r="C666" s="515"/>
      <c r="D666" s="515"/>
      <c r="E666" s="515"/>
      <c r="F666" s="515"/>
      <c r="G666" s="515"/>
      <c r="H666" s="515"/>
      <c r="I666" s="309">
        <v>2500000</v>
      </c>
      <c r="J666" s="309"/>
      <c r="K666" s="309">
        <v>2500000</v>
      </c>
    </row>
    <row r="667" spans="1:11" s="529" customFormat="1" ht="16.5" customHeight="1">
      <c r="A667" s="516"/>
      <c r="B667" s="517"/>
      <c r="C667" s="517" t="s">
        <v>972</v>
      </c>
      <c r="D667" s="517"/>
      <c r="E667" s="517"/>
      <c r="F667" s="517"/>
      <c r="G667" s="517"/>
      <c r="H667" s="517"/>
      <c r="I667" s="323">
        <v>2500000</v>
      </c>
      <c r="J667" s="323"/>
      <c r="K667" s="323">
        <v>2500000</v>
      </c>
    </row>
    <row r="668" spans="1:11" s="529" customFormat="1" ht="15.75" customHeight="1" hidden="1">
      <c r="A668" s="516"/>
      <c r="B668" s="517"/>
      <c r="C668" s="517" t="s">
        <v>973</v>
      </c>
      <c r="D668" s="517"/>
      <c r="E668" s="517"/>
      <c r="F668" s="517"/>
      <c r="G668" s="517"/>
      <c r="H668" s="517"/>
      <c r="I668" s="323">
        <v>0</v>
      </c>
      <c r="J668" s="323"/>
      <c r="K668" s="323">
        <v>0</v>
      </c>
    </row>
    <row r="669" spans="1:11" s="529" customFormat="1" ht="16.5" customHeight="1" thickBot="1">
      <c r="A669" s="516"/>
      <c r="B669" s="517" t="s">
        <v>976</v>
      </c>
      <c r="C669" s="517"/>
      <c r="D669" s="517"/>
      <c r="E669" s="517"/>
      <c r="F669" s="517"/>
      <c r="G669" s="517"/>
      <c r="H669" s="517"/>
      <c r="I669" s="667">
        <v>10000</v>
      </c>
      <c r="J669" s="323"/>
      <c r="K669" s="667">
        <v>10000</v>
      </c>
    </row>
    <row r="670" spans="1:11" s="529" customFormat="1" ht="27.75" customHeight="1" thickTop="1">
      <c r="A670" s="511"/>
      <c r="B670" s="544" t="s">
        <v>977</v>
      </c>
      <c r="C670" s="431"/>
      <c r="D670" s="431"/>
      <c r="E670" s="431"/>
      <c r="F670" s="431"/>
      <c r="G670" s="431"/>
      <c r="H670" s="431"/>
      <c r="I670" s="828" t="s">
        <v>11</v>
      </c>
      <c r="J670" s="828"/>
      <c r="K670" s="828" t="s">
        <v>1702</v>
      </c>
    </row>
    <row r="671" spans="1:11" s="529" customFormat="1" ht="16.5" customHeight="1">
      <c r="A671" s="513"/>
      <c r="B671" s="515" t="s">
        <v>978</v>
      </c>
      <c r="C671" s="606"/>
      <c r="D671" s="606"/>
      <c r="E671" s="606"/>
      <c r="F671" s="606"/>
      <c r="G671" s="606"/>
      <c r="H671" s="238"/>
      <c r="I671" s="309">
        <v>21340666214</v>
      </c>
      <c r="J671" s="309"/>
      <c r="K671" s="309">
        <v>21340666214</v>
      </c>
    </row>
    <row r="672" spans="1:11" s="529" customFormat="1" ht="16.5" customHeight="1">
      <c r="A672" s="513"/>
      <c r="B672" s="515" t="s">
        <v>1177</v>
      </c>
      <c r="C672" s="606"/>
      <c r="D672" s="606"/>
      <c r="E672" s="606"/>
      <c r="F672" s="606"/>
      <c r="G672" s="606"/>
      <c r="H672" s="238"/>
      <c r="I672" s="309">
        <v>2561620134</v>
      </c>
      <c r="J672" s="309"/>
      <c r="K672" s="309">
        <v>2561620134</v>
      </c>
    </row>
    <row r="673" spans="1:11" s="515" customFormat="1" ht="15.75" customHeight="1" hidden="1">
      <c r="A673" s="513"/>
      <c r="B673" s="515" t="s">
        <v>979</v>
      </c>
      <c r="C673" s="606"/>
      <c r="D673" s="606"/>
      <c r="E673" s="606"/>
      <c r="F673" s="606"/>
      <c r="G673" s="606"/>
      <c r="H673" s="238"/>
      <c r="I673" s="309"/>
      <c r="J673" s="309"/>
      <c r="K673" s="309"/>
    </row>
    <row r="674" spans="1:11" s="529" customFormat="1" ht="15.75" customHeight="1" hidden="1">
      <c r="A674" s="513"/>
      <c r="B674" s="515" t="s">
        <v>981</v>
      </c>
      <c r="C674" s="606"/>
      <c r="D674" s="606"/>
      <c r="E674" s="606"/>
      <c r="F674" s="606"/>
      <c r="G674" s="606"/>
      <c r="H674" s="238"/>
      <c r="I674" s="309"/>
      <c r="J674" s="309"/>
      <c r="K674" s="309"/>
    </row>
    <row r="675" spans="1:11" s="529" customFormat="1" ht="21" customHeight="1" thickBot="1">
      <c r="A675" s="516"/>
      <c r="B675" s="431"/>
      <c r="C675" s="431" t="s">
        <v>312</v>
      </c>
      <c r="D675" s="517"/>
      <c r="E675" s="517"/>
      <c r="F675" s="517"/>
      <c r="G675" s="517"/>
      <c r="H675" s="517"/>
      <c r="I675" s="577">
        <v>23902286348</v>
      </c>
      <c r="J675" s="317"/>
      <c r="K675" s="577">
        <v>23902286348</v>
      </c>
    </row>
    <row r="676" spans="1:11" s="529" customFormat="1" ht="17.25" customHeight="1" thickTop="1">
      <c r="A676" s="513"/>
      <c r="B676" s="515" t="s">
        <v>982</v>
      </c>
      <c r="C676" s="515"/>
      <c r="D676" s="515"/>
      <c r="E676" s="515"/>
      <c r="F676" s="515"/>
      <c r="G676" s="515"/>
      <c r="H676" s="515"/>
      <c r="I676" s="309"/>
      <c r="J676" s="309"/>
      <c r="K676" s="309"/>
    </row>
    <row r="677" spans="1:11" s="529" customFormat="1" ht="31.5" customHeight="1">
      <c r="A677" s="513"/>
      <c r="B677" s="1108" t="s">
        <v>983</v>
      </c>
      <c r="C677" s="1108"/>
      <c r="D677" s="1108"/>
      <c r="E677" s="1108"/>
      <c r="F677" s="1108"/>
      <c r="G677" s="1108"/>
      <c r="H677" s="1108"/>
      <c r="I677" s="1108"/>
      <c r="J677" s="1108"/>
      <c r="K677" s="1108"/>
    </row>
    <row r="678" spans="1:11" s="529" customFormat="1" ht="31.5" customHeight="1">
      <c r="A678" s="513"/>
      <c r="B678" s="1108" t="s">
        <v>984</v>
      </c>
      <c r="C678" s="1108"/>
      <c r="D678" s="1108"/>
      <c r="E678" s="1108"/>
      <c r="F678" s="1108"/>
      <c r="G678" s="1108"/>
      <c r="H678" s="1108"/>
      <c r="I678" s="1108"/>
      <c r="J678" s="1108"/>
      <c r="K678" s="1108"/>
    </row>
    <row r="679" spans="1:11" s="529" customFormat="1" ht="109.5" customHeight="1" hidden="1">
      <c r="A679" s="513"/>
      <c r="B679" s="1108" t="s">
        <v>1007</v>
      </c>
      <c r="C679" s="1108"/>
      <c r="D679" s="1108"/>
      <c r="E679" s="1108"/>
      <c r="F679" s="1108"/>
      <c r="G679" s="1108"/>
      <c r="H679" s="1108"/>
      <c r="I679" s="1108"/>
      <c r="J679" s="1108"/>
      <c r="K679" s="1108"/>
    </row>
    <row r="680" spans="1:11" s="529" customFormat="1" ht="30" customHeight="1" hidden="1">
      <c r="A680" s="511"/>
      <c r="B680" s="544" t="s">
        <v>1009</v>
      </c>
      <c r="C680" s="431"/>
      <c r="D680" s="431"/>
      <c r="E680" s="431"/>
      <c r="F680" s="431"/>
      <c r="G680" s="431"/>
      <c r="H680" s="431"/>
      <c r="I680" s="317"/>
      <c r="J680" s="317"/>
      <c r="K680" s="317"/>
    </row>
    <row r="681" spans="1:11" s="529" customFormat="1" ht="30" customHeight="1" hidden="1">
      <c r="A681" s="574" t="s">
        <v>1010</v>
      </c>
      <c r="B681" s="431" t="s">
        <v>1011</v>
      </c>
      <c r="C681" s="515"/>
      <c r="D681" s="515"/>
      <c r="E681" s="515"/>
      <c r="F681" s="515"/>
      <c r="G681" s="515"/>
      <c r="H681" s="515"/>
      <c r="I681" s="828" t="s">
        <v>11</v>
      </c>
      <c r="J681" s="828"/>
      <c r="K681" s="828" t="s">
        <v>1702</v>
      </c>
    </row>
    <row r="682" spans="1:11" s="529" customFormat="1" ht="15.75" customHeight="1" hidden="1">
      <c r="A682" s="516"/>
      <c r="B682" s="515" t="s">
        <v>1012</v>
      </c>
      <c r="C682" s="517"/>
      <c r="D682" s="517"/>
      <c r="E682" s="517"/>
      <c r="F682" s="517"/>
      <c r="G682" s="517"/>
      <c r="H682" s="517"/>
      <c r="I682" s="323">
        <v>0</v>
      </c>
      <c r="J682" s="323"/>
      <c r="K682" s="323"/>
    </row>
    <row r="683" spans="1:11" s="529" customFormat="1" ht="15.75" customHeight="1" hidden="1">
      <c r="A683" s="516"/>
      <c r="B683" s="515" t="s">
        <v>1013</v>
      </c>
      <c r="C683" s="517"/>
      <c r="D683" s="517"/>
      <c r="E683" s="517"/>
      <c r="F683" s="517"/>
      <c r="G683" s="517"/>
      <c r="H683" s="517"/>
      <c r="I683" s="323"/>
      <c r="J683" s="323"/>
      <c r="K683" s="323"/>
    </row>
    <row r="684" spans="1:11" s="529" customFormat="1" ht="15.75" customHeight="1" hidden="1">
      <c r="A684" s="516"/>
      <c r="B684" s="515" t="s">
        <v>881</v>
      </c>
      <c r="C684" s="517"/>
      <c r="D684" s="517"/>
      <c r="E684" s="517"/>
      <c r="F684" s="517"/>
      <c r="G684" s="517"/>
      <c r="H684" s="517"/>
      <c r="I684" s="323"/>
      <c r="J684" s="323"/>
      <c r="K684" s="323"/>
    </row>
    <row r="685" spans="1:11" s="529" customFormat="1" ht="15.75" customHeight="1" hidden="1">
      <c r="A685" s="516"/>
      <c r="B685" s="515" t="s">
        <v>1014</v>
      </c>
      <c r="C685" s="517"/>
      <c r="D685" s="517"/>
      <c r="E685" s="517"/>
      <c r="F685" s="517"/>
      <c r="G685" s="517"/>
      <c r="H685" s="517"/>
      <c r="I685" s="667">
        <v>0</v>
      </c>
      <c r="J685" s="323"/>
      <c r="K685" s="667">
        <v>0</v>
      </c>
    </row>
    <row r="686" spans="1:11" s="529" customFormat="1" ht="30" customHeight="1" hidden="1">
      <c r="A686" s="574" t="s">
        <v>1015</v>
      </c>
      <c r="B686" s="431" t="s">
        <v>1016</v>
      </c>
      <c r="C686" s="515"/>
      <c r="D686" s="515"/>
      <c r="E686" s="515"/>
      <c r="F686" s="515"/>
      <c r="G686" s="515"/>
      <c r="H686" s="515"/>
      <c r="I686" s="828" t="s">
        <v>11</v>
      </c>
      <c r="J686" s="828"/>
      <c r="K686" s="828" t="s">
        <v>1702</v>
      </c>
    </row>
    <row r="687" spans="1:11" s="529" customFormat="1" ht="15.75" customHeight="1" hidden="1">
      <c r="A687" s="516"/>
      <c r="B687" s="515" t="s">
        <v>1017</v>
      </c>
      <c r="C687" s="517"/>
      <c r="D687" s="517"/>
      <c r="E687" s="517"/>
      <c r="F687" s="517"/>
      <c r="G687" s="517"/>
      <c r="H687" s="517"/>
      <c r="I687" s="323"/>
      <c r="J687" s="323"/>
      <c r="K687" s="323"/>
    </row>
    <row r="688" spans="1:11" s="529" customFormat="1" ht="15.75" customHeight="1" hidden="1">
      <c r="A688" s="516"/>
      <c r="B688" s="515"/>
      <c r="C688" s="517" t="s">
        <v>1016</v>
      </c>
      <c r="D688" s="517"/>
      <c r="E688" s="517"/>
      <c r="F688" s="517"/>
      <c r="G688" s="517"/>
      <c r="H688" s="517"/>
      <c r="I688" s="323"/>
      <c r="J688" s="323"/>
      <c r="K688" s="323"/>
    </row>
    <row r="689" spans="1:11" s="529" customFormat="1" ht="15.75" customHeight="1" hidden="1">
      <c r="A689" s="516"/>
      <c r="B689" s="515"/>
      <c r="C689" s="517" t="s">
        <v>1019</v>
      </c>
      <c r="D689" s="517"/>
      <c r="E689" s="517"/>
      <c r="F689" s="517"/>
      <c r="G689" s="517"/>
      <c r="H689" s="517"/>
      <c r="I689" s="323"/>
      <c r="J689" s="323"/>
      <c r="K689" s="323"/>
    </row>
    <row r="690" spans="1:11" s="529" customFormat="1" ht="15.75" customHeight="1" hidden="1">
      <c r="A690" s="516"/>
      <c r="B690" s="515" t="s">
        <v>1020</v>
      </c>
      <c r="C690" s="517"/>
      <c r="D690" s="517"/>
      <c r="E690" s="517"/>
      <c r="F690" s="517"/>
      <c r="G690" s="517"/>
      <c r="H690" s="517"/>
      <c r="I690" s="323"/>
      <c r="J690" s="323"/>
      <c r="K690" s="323"/>
    </row>
    <row r="691" spans="1:11" s="529" customFormat="1" ht="15.75" customHeight="1" hidden="1">
      <c r="A691" s="516"/>
      <c r="B691" s="515" t="s">
        <v>1021</v>
      </c>
      <c r="C691" s="517"/>
      <c r="D691" s="517"/>
      <c r="E691" s="517"/>
      <c r="F691" s="517"/>
      <c r="G691" s="517"/>
      <c r="H691" s="517"/>
      <c r="I691" s="323"/>
      <c r="J691" s="323"/>
      <c r="K691" s="323"/>
    </row>
    <row r="692" spans="1:11" s="529" customFormat="1" ht="15.75" customHeight="1" hidden="1">
      <c r="A692" s="516"/>
      <c r="B692" s="515"/>
      <c r="C692" s="517" t="s">
        <v>1022</v>
      </c>
      <c r="D692" s="517"/>
      <c r="E692" s="517"/>
      <c r="F692" s="517"/>
      <c r="G692" s="517"/>
      <c r="H692" s="517"/>
      <c r="I692" s="323"/>
      <c r="J692" s="323"/>
      <c r="K692" s="323"/>
    </row>
    <row r="693" spans="1:11" s="529" customFormat="1" ht="15.75" customHeight="1" hidden="1">
      <c r="A693" s="516"/>
      <c r="B693" s="515"/>
      <c r="C693" s="517" t="s">
        <v>1023</v>
      </c>
      <c r="D693" s="517"/>
      <c r="E693" s="517"/>
      <c r="F693" s="517"/>
      <c r="G693" s="517"/>
      <c r="H693" s="517"/>
      <c r="I693" s="323"/>
      <c r="J693" s="323"/>
      <c r="K693" s="323"/>
    </row>
    <row r="694" spans="1:11" s="529" customFormat="1" ht="15.75" customHeight="1" hidden="1">
      <c r="A694" s="516"/>
      <c r="B694" s="515"/>
      <c r="C694" s="517" t="s">
        <v>233</v>
      </c>
      <c r="D694" s="517"/>
      <c r="E694" s="517"/>
      <c r="F694" s="517"/>
      <c r="G694" s="517"/>
      <c r="H694" s="517"/>
      <c r="I694" s="667"/>
      <c r="J694" s="323"/>
      <c r="K694" s="667"/>
    </row>
    <row r="695" spans="1:11" s="529" customFormat="1" ht="30" customHeight="1">
      <c r="A695" s="592" t="s">
        <v>1024</v>
      </c>
      <c r="B695" s="431"/>
      <c r="C695" s="431"/>
      <c r="D695" s="431"/>
      <c r="E695" s="431"/>
      <c r="F695" s="431"/>
      <c r="G695" s="431"/>
      <c r="H695" s="431"/>
      <c r="I695" s="317"/>
      <c r="J695" s="317"/>
      <c r="K695" s="317"/>
    </row>
    <row r="696" spans="1:11" s="529" customFormat="1" ht="31.5" customHeight="1">
      <c r="A696" s="511" t="s">
        <v>1395</v>
      </c>
      <c r="B696" s="431" t="s">
        <v>1026</v>
      </c>
      <c r="C696" s="515"/>
      <c r="D696" s="515"/>
      <c r="E696" s="515"/>
      <c r="F696" s="515"/>
      <c r="G696" s="515"/>
      <c r="H696" s="515"/>
      <c r="I696" s="987" t="s">
        <v>7</v>
      </c>
      <c r="J696" s="309"/>
      <c r="K696" s="711" t="s">
        <v>6</v>
      </c>
    </row>
    <row r="697" spans="1:11" s="529" customFormat="1" ht="15.75" customHeight="1" hidden="1">
      <c r="A697" s="513"/>
      <c r="B697" s="515" t="s">
        <v>1027</v>
      </c>
      <c r="C697" s="515"/>
      <c r="D697" s="515"/>
      <c r="E697" s="515"/>
      <c r="F697" s="515"/>
      <c r="G697" s="515"/>
      <c r="H697" s="515"/>
      <c r="I697" s="309">
        <v>0</v>
      </c>
      <c r="J697" s="309"/>
      <c r="K697" s="309">
        <v>0</v>
      </c>
    </row>
    <row r="698" spans="1:11" s="529" customFormat="1" ht="16.5" customHeight="1">
      <c r="A698" s="513"/>
      <c r="B698" s="515" t="s">
        <v>1028</v>
      </c>
      <c r="C698" s="515"/>
      <c r="D698" s="515"/>
      <c r="E698" s="515"/>
      <c r="F698" s="515"/>
      <c r="G698" s="515"/>
      <c r="H698" s="515"/>
      <c r="I698" s="309">
        <v>44236360</v>
      </c>
      <c r="J698" s="309"/>
      <c r="K698" s="309">
        <v>50509085</v>
      </c>
    </row>
    <row r="699" spans="1:11" s="529" customFormat="1" ht="16.5" customHeight="1">
      <c r="A699" s="513"/>
      <c r="B699" s="515" t="s">
        <v>563</v>
      </c>
      <c r="C699" s="515"/>
      <c r="D699" s="515"/>
      <c r="E699" s="515"/>
      <c r="F699" s="515"/>
      <c r="G699" s="515"/>
      <c r="H699" s="515"/>
      <c r="I699" s="309">
        <v>38219822029</v>
      </c>
      <c r="J699" s="309"/>
      <c r="K699" s="309">
        <v>35256792866</v>
      </c>
    </row>
    <row r="700" spans="1:11" s="529" customFormat="1" ht="16.5" customHeight="1">
      <c r="A700" s="513"/>
      <c r="B700" s="515"/>
      <c r="C700" s="517" t="s">
        <v>555</v>
      </c>
      <c r="D700" s="515"/>
      <c r="E700" s="515"/>
      <c r="F700" s="515"/>
      <c r="G700" s="515"/>
      <c r="H700" s="515"/>
      <c r="I700" s="323">
        <v>21638936650</v>
      </c>
      <c r="J700" s="309"/>
      <c r="K700" s="323">
        <v>21191902147</v>
      </c>
    </row>
    <row r="701" spans="1:11" s="529" customFormat="1" ht="16.5" customHeight="1">
      <c r="A701" s="513"/>
      <c r="B701" s="515"/>
      <c r="C701" s="517" t="s">
        <v>556</v>
      </c>
      <c r="D701" s="515"/>
      <c r="E701" s="515"/>
      <c r="F701" s="515"/>
      <c r="G701" s="515"/>
      <c r="H701" s="515"/>
      <c r="I701" s="323">
        <v>7226156512</v>
      </c>
      <c r="J701" s="309"/>
      <c r="K701" s="323">
        <v>6263571034</v>
      </c>
    </row>
    <row r="702" spans="1:11" s="529" customFormat="1" ht="16.5" customHeight="1">
      <c r="A702" s="513"/>
      <c r="B702" s="515"/>
      <c r="C702" s="517" t="s">
        <v>557</v>
      </c>
      <c r="D702" s="515"/>
      <c r="E702" s="515"/>
      <c r="F702" s="515"/>
      <c r="G702" s="515"/>
      <c r="H702" s="515"/>
      <c r="I702" s="323">
        <v>3151391707</v>
      </c>
      <c r="J702" s="309"/>
      <c r="K702" s="323">
        <v>2207054672</v>
      </c>
    </row>
    <row r="703" spans="1:11" s="529" customFormat="1" ht="16.5" customHeight="1">
      <c r="A703" s="513"/>
      <c r="B703" s="515"/>
      <c r="C703" s="517" t="s">
        <v>558</v>
      </c>
      <c r="D703" s="515"/>
      <c r="E703" s="515"/>
      <c r="F703" s="515"/>
      <c r="G703" s="515"/>
      <c r="H703" s="515"/>
      <c r="I703" s="323">
        <v>527940000</v>
      </c>
      <c r="J703" s="309"/>
      <c r="K703" s="323">
        <v>537678000</v>
      </c>
    </row>
    <row r="704" spans="1:11" s="529" customFormat="1" ht="16.5" customHeight="1">
      <c r="A704" s="513"/>
      <c r="B704" s="515"/>
      <c r="C704" s="517" t="s">
        <v>559</v>
      </c>
      <c r="D704" s="515"/>
      <c r="E704" s="515"/>
      <c r="F704" s="515"/>
      <c r="G704" s="515"/>
      <c r="H704" s="515"/>
      <c r="I704" s="323">
        <v>1585131813</v>
      </c>
      <c r="J704" s="309"/>
      <c r="K704" s="323">
        <v>3296832448</v>
      </c>
    </row>
    <row r="705" spans="1:11" s="529" customFormat="1" ht="16.5" customHeight="1">
      <c r="A705" s="513"/>
      <c r="B705" s="515"/>
      <c r="C705" s="517" t="s">
        <v>560</v>
      </c>
      <c r="D705" s="515"/>
      <c r="E705" s="515"/>
      <c r="F705" s="515"/>
      <c r="G705" s="515"/>
      <c r="H705" s="515"/>
      <c r="I705" s="323">
        <v>1590380023</v>
      </c>
      <c r="J705" s="309"/>
      <c r="K705" s="323">
        <v>924713656</v>
      </c>
    </row>
    <row r="706" spans="1:11" s="529" customFormat="1" ht="16.5" customHeight="1">
      <c r="A706" s="513"/>
      <c r="B706" s="515"/>
      <c r="C706" s="517" t="s">
        <v>561</v>
      </c>
      <c r="D706" s="515"/>
      <c r="E706" s="515"/>
      <c r="F706" s="515"/>
      <c r="G706" s="515"/>
      <c r="H706" s="515"/>
      <c r="I706" s="323">
        <v>1038216864</v>
      </c>
      <c r="J706" s="309"/>
      <c r="K706" s="323">
        <v>0</v>
      </c>
    </row>
    <row r="707" spans="1:11" s="529" customFormat="1" ht="16.5" customHeight="1">
      <c r="A707" s="513"/>
      <c r="B707" s="515"/>
      <c r="C707" s="517" t="s">
        <v>562</v>
      </c>
      <c r="D707" s="515"/>
      <c r="E707" s="515"/>
      <c r="F707" s="515"/>
      <c r="G707" s="515"/>
      <c r="H707" s="515"/>
      <c r="I707" s="323">
        <v>1461668460</v>
      </c>
      <c r="J707" s="309"/>
      <c r="K707" s="323">
        <v>835040909</v>
      </c>
    </row>
    <row r="708" spans="1:11" s="529" customFormat="1" ht="21" customHeight="1" thickBot="1">
      <c r="A708" s="516"/>
      <c r="B708" s="431"/>
      <c r="C708" s="431" t="s">
        <v>312</v>
      </c>
      <c r="D708" s="517"/>
      <c r="E708" s="517"/>
      <c r="F708" s="517"/>
      <c r="G708" s="517"/>
      <c r="H708" s="517"/>
      <c r="I708" s="577">
        <v>38264058389</v>
      </c>
      <c r="J708" s="317"/>
      <c r="K708" s="577">
        <v>35307301951</v>
      </c>
    </row>
    <row r="709" spans="1:11" s="529" customFormat="1" ht="21" customHeight="1" hidden="1">
      <c r="A709" s="516"/>
      <c r="B709" s="515" t="s">
        <v>1033</v>
      </c>
      <c r="C709" s="431"/>
      <c r="D709" s="517"/>
      <c r="E709" s="517"/>
      <c r="F709" s="517"/>
      <c r="G709" s="517"/>
      <c r="H709" s="517"/>
      <c r="I709" s="317"/>
      <c r="J709" s="317"/>
      <c r="K709" s="317"/>
    </row>
    <row r="710" spans="1:11" s="517" customFormat="1" ht="15.75" customHeight="1" hidden="1">
      <c r="A710" s="516"/>
      <c r="B710" s="517" t="s">
        <v>138</v>
      </c>
      <c r="C710" s="517" t="s">
        <v>1034</v>
      </c>
      <c r="I710" s="535"/>
      <c r="J710" s="535"/>
      <c r="K710" s="535"/>
    </row>
    <row r="711" spans="1:11" s="517" customFormat="1" ht="15.75" customHeight="1" hidden="1">
      <c r="A711" s="516"/>
      <c r="B711" s="517" t="s">
        <v>139</v>
      </c>
      <c r="C711" s="517" t="s">
        <v>1035</v>
      </c>
      <c r="I711" s="535"/>
      <c r="J711" s="535"/>
      <c r="K711" s="535"/>
    </row>
    <row r="712" spans="1:11" s="517" customFormat="1" ht="15.75" customHeight="1" hidden="1">
      <c r="A712" s="516"/>
      <c r="C712" s="517" t="s">
        <v>1036</v>
      </c>
      <c r="I712" s="535"/>
      <c r="J712" s="535"/>
      <c r="K712" s="535"/>
    </row>
    <row r="713" spans="1:11" s="529" customFormat="1" ht="31.5" customHeight="1" hidden="1" thickTop="1">
      <c r="A713" s="511" t="s">
        <v>186</v>
      </c>
      <c r="B713" s="431" t="s">
        <v>1038</v>
      </c>
      <c r="C713" s="515"/>
      <c r="D713" s="515"/>
      <c r="E713" s="515"/>
      <c r="F713" s="515"/>
      <c r="G713" s="515"/>
      <c r="H713" s="515"/>
      <c r="I713" s="987" t="s">
        <v>7</v>
      </c>
      <c r="J713" s="309"/>
      <c r="K713" s="987" t="s">
        <v>6</v>
      </c>
    </row>
    <row r="714" spans="1:11" s="517" customFormat="1" ht="15.75" customHeight="1" hidden="1">
      <c r="A714" s="516"/>
      <c r="B714" s="515" t="s">
        <v>1039</v>
      </c>
      <c r="I714" s="535"/>
      <c r="J714" s="535"/>
      <c r="K714" s="535"/>
    </row>
    <row r="715" spans="1:11" s="517" customFormat="1" ht="15.75" customHeight="1" hidden="1">
      <c r="A715" s="516"/>
      <c r="B715" s="515" t="s">
        <v>1191</v>
      </c>
      <c r="I715" s="535"/>
      <c r="J715" s="535"/>
      <c r="K715" s="535"/>
    </row>
    <row r="716" spans="1:11" s="517" customFormat="1" ht="15.75" customHeight="1" hidden="1">
      <c r="A716" s="516"/>
      <c r="B716" s="515" t="s">
        <v>1040</v>
      </c>
      <c r="I716" s="309">
        <v>0</v>
      </c>
      <c r="J716" s="535"/>
      <c r="K716" s="309">
        <v>0</v>
      </c>
    </row>
    <row r="717" spans="1:11" s="517" customFormat="1" ht="15.75" customHeight="1" hidden="1">
      <c r="A717" s="516"/>
      <c r="B717" s="515" t="s">
        <v>1041</v>
      </c>
      <c r="I717" s="535"/>
      <c r="J717" s="535"/>
      <c r="K717" s="535"/>
    </row>
    <row r="718" spans="1:11" s="529" customFormat="1" ht="15.75" customHeight="1" hidden="1">
      <c r="A718" s="513"/>
      <c r="B718" s="515" t="s">
        <v>194</v>
      </c>
      <c r="C718" s="515"/>
      <c r="D718" s="515"/>
      <c r="E718" s="515"/>
      <c r="F718" s="515"/>
      <c r="G718" s="515"/>
      <c r="H718" s="515"/>
      <c r="I718" s="309"/>
      <c r="J718" s="309"/>
      <c r="K718" s="309"/>
    </row>
    <row r="719" spans="1:11" s="529" customFormat="1" ht="15.75" customHeight="1" hidden="1">
      <c r="A719" s="513"/>
      <c r="B719" s="515" t="s">
        <v>1042</v>
      </c>
      <c r="C719" s="515"/>
      <c r="D719" s="515"/>
      <c r="E719" s="515"/>
      <c r="F719" s="515"/>
      <c r="G719" s="515"/>
      <c r="H719" s="515"/>
      <c r="I719" s="309"/>
      <c r="J719" s="309"/>
      <c r="K719" s="309"/>
    </row>
    <row r="720" spans="1:11" s="529" customFormat="1" ht="21" customHeight="1" hidden="1" thickBot="1">
      <c r="A720" s="516"/>
      <c r="B720" s="431"/>
      <c r="C720" s="431" t="s">
        <v>312</v>
      </c>
      <c r="D720" s="517"/>
      <c r="E720" s="517"/>
      <c r="F720" s="517"/>
      <c r="G720" s="517"/>
      <c r="H720" s="517"/>
      <c r="I720" s="577">
        <v>0</v>
      </c>
      <c r="J720" s="317"/>
      <c r="K720" s="577">
        <v>0</v>
      </c>
    </row>
    <row r="721" spans="1:11" s="529" customFormat="1" ht="31.5" customHeight="1" thickTop="1">
      <c r="A721" s="511" t="s">
        <v>301</v>
      </c>
      <c r="B721" s="431" t="s">
        <v>1044</v>
      </c>
      <c r="C721" s="515"/>
      <c r="D721" s="515"/>
      <c r="E721" s="515"/>
      <c r="F721" s="515"/>
      <c r="G721" s="515"/>
      <c r="H721" s="515"/>
      <c r="I721" s="987" t="s">
        <v>7</v>
      </c>
      <c r="J721" s="309"/>
      <c r="K721" s="987" t="s">
        <v>6</v>
      </c>
    </row>
    <row r="722" spans="1:11" s="529" customFormat="1" ht="16.5" customHeight="1" hidden="1">
      <c r="A722" s="513"/>
      <c r="B722" s="515" t="s">
        <v>944</v>
      </c>
      <c r="C722" s="515"/>
      <c r="D722" s="515"/>
      <c r="E722" s="515"/>
      <c r="F722" s="515"/>
      <c r="G722" s="515"/>
      <c r="H722" s="515"/>
      <c r="I722" s="309">
        <v>0</v>
      </c>
      <c r="J722" s="309"/>
      <c r="K722" s="309">
        <v>0</v>
      </c>
    </row>
    <row r="723" spans="1:11" s="529" customFormat="1" ht="16.5" customHeight="1">
      <c r="A723" s="513"/>
      <c r="B723" s="515" t="s">
        <v>945</v>
      </c>
      <c r="C723" s="515"/>
      <c r="D723" s="515"/>
      <c r="E723" s="515"/>
      <c r="F723" s="515"/>
      <c r="G723" s="515"/>
      <c r="H723" s="515"/>
      <c r="I723" s="309">
        <v>44236360</v>
      </c>
      <c r="J723" s="309"/>
      <c r="K723" s="309">
        <v>50509085</v>
      </c>
    </row>
    <row r="724" spans="1:11" s="529" customFormat="1" ht="16.5" customHeight="1">
      <c r="A724" s="513"/>
      <c r="B724" s="515" t="s">
        <v>1045</v>
      </c>
      <c r="C724" s="515"/>
      <c r="D724" s="515"/>
      <c r="E724" s="515"/>
      <c r="F724" s="515"/>
      <c r="G724" s="515"/>
      <c r="H724" s="515"/>
      <c r="I724" s="309">
        <v>38219822029</v>
      </c>
      <c r="J724" s="309"/>
      <c r="K724" s="309">
        <v>35256792866</v>
      </c>
    </row>
    <row r="725" spans="1:11" s="529" customFormat="1" ht="15.75" customHeight="1" hidden="1">
      <c r="A725" s="513"/>
      <c r="B725" s="515" t="s">
        <v>1046</v>
      </c>
      <c r="C725" s="515"/>
      <c r="D725" s="515"/>
      <c r="E725" s="515"/>
      <c r="F725" s="515"/>
      <c r="G725" s="515"/>
      <c r="H725" s="515"/>
      <c r="I725" s="309"/>
      <c r="J725" s="309"/>
      <c r="K725" s="309"/>
    </row>
    <row r="726" spans="1:11" s="529" customFormat="1" ht="15.75" customHeight="1" hidden="1">
      <c r="A726" s="513"/>
      <c r="B726" s="515" t="s">
        <v>1047</v>
      </c>
      <c r="C726" s="515"/>
      <c r="D726" s="515"/>
      <c r="E726" s="515"/>
      <c r="F726" s="515"/>
      <c r="G726" s="515"/>
      <c r="H726" s="515"/>
      <c r="I726" s="309"/>
      <c r="J726" s="309"/>
      <c r="K726" s="309"/>
    </row>
    <row r="727" spans="1:11" s="529" customFormat="1" ht="21" customHeight="1" thickBot="1">
      <c r="A727" s="516"/>
      <c r="B727" s="431"/>
      <c r="C727" s="431" t="s">
        <v>312</v>
      </c>
      <c r="D727" s="517"/>
      <c r="E727" s="517"/>
      <c r="F727" s="517"/>
      <c r="G727" s="517"/>
      <c r="H727" s="517"/>
      <c r="I727" s="577">
        <v>38264058389</v>
      </c>
      <c r="J727" s="317"/>
      <c r="K727" s="577">
        <v>35307301951</v>
      </c>
    </row>
    <row r="728" spans="1:11" s="529" customFormat="1" ht="21" customHeight="1" thickTop="1">
      <c r="A728" s="516"/>
      <c r="B728" s="431"/>
      <c r="C728" s="431"/>
      <c r="D728" s="517"/>
      <c r="E728" s="517"/>
      <c r="F728" s="517"/>
      <c r="G728" s="517"/>
      <c r="H728" s="517"/>
      <c r="I728" s="317"/>
      <c r="J728" s="317"/>
      <c r="K728" s="317"/>
    </row>
    <row r="729" spans="1:11" s="529" customFormat="1" ht="31.5" customHeight="1">
      <c r="A729" s="511" t="s">
        <v>712</v>
      </c>
      <c r="B729" s="431" t="s">
        <v>1368</v>
      </c>
      <c r="C729" s="515"/>
      <c r="D729" s="515"/>
      <c r="E729" s="515"/>
      <c r="F729" s="515"/>
      <c r="G729" s="515"/>
      <c r="H729" s="515"/>
      <c r="I729" s="987" t="s">
        <v>7</v>
      </c>
      <c r="J729" s="309"/>
      <c r="K729" s="987" t="s">
        <v>6</v>
      </c>
    </row>
    <row r="730" spans="1:11" s="529" customFormat="1" ht="15.75" customHeight="1" hidden="1">
      <c r="A730" s="513"/>
      <c r="B730" s="515" t="s">
        <v>1049</v>
      </c>
      <c r="C730" s="515"/>
      <c r="D730" s="515"/>
      <c r="E730" s="515"/>
      <c r="F730" s="515"/>
      <c r="G730" s="515"/>
      <c r="H730" s="515"/>
      <c r="I730" s="309">
        <v>0</v>
      </c>
      <c r="J730" s="309"/>
      <c r="K730" s="309">
        <v>0</v>
      </c>
    </row>
    <row r="731" spans="1:11" s="529" customFormat="1" ht="16.5" customHeight="1">
      <c r="A731" s="513"/>
      <c r="B731" s="515" t="s">
        <v>1050</v>
      </c>
      <c r="C731" s="515"/>
      <c r="D731" s="515"/>
      <c r="E731" s="515"/>
      <c r="F731" s="515"/>
      <c r="G731" s="515"/>
      <c r="H731" s="515"/>
      <c r="I731" s="309">
        <v>28385000</v>
      </c>
      <c r="J731" s="309"/>
      <c r="K731" s="309">
        <v>0</v>
      </c>
    </row>
    <row r="732" spans="1:11" s="529" customFormat="1" ht="16.5" customHeight="1">
      <c r="A732" s="513"/>
      <c r="B732" s="515" t="s">
        <v>1051</v>
      </c>
      <c r="C732" s="515"/>
      <c r="D732" s="515"/>
      <c r="E732" s="515"/>
      <c r="F732" s="515"/>
      <c r="G732" s="515"/>
      <c r="H732" s="515"/>
      <c r="I732" s="309">
        <v>20187825943</v>
      </c>
      <c r="J732" s="309"/>
      <c r="K732" s="309">
        <v>18206222651</v>
      </c>
    </row>
    <row r="733" spans="1:11" s="529" customFormat="1" ht="15" hidden="1">
      <c r="A733" s="513"/>
      <c r="B733" s="515" t="s">
        <v>1052</v>
      </c>
      <c r="C733" s="515"/>
      <c r="D733" s="515"/>
      <c r="E733" s="515"/>
      <c r="F733" s="515"/>
      <c r="G733" s="515"/>
      <c r="H733" s="515"/>
      <c r="I733" s="309">
        <v>0</v>
      </c>
      <c r="J733" s="309"/>
      <c r="K733" s="309">
        <v>0</v>
      </c>
    </row>
    <row r="734" spans="1:11" s="529" customFormat="1" ht="15" hidden="1">
      <c r="A734" s="513"/>
      <c r="B734" s="515" t="s">
        <v>1053</v>
      </c>
      <c r="C734" s="515"/>
      <c r="D734" s="515"/>
      <c r="E734" s="515"/>
      <c r="F734" s="515"/>
      <c r="G734" s="515"/>
      <c r="H734" s="515"/>
      <c r="I734" s="309">
        <v>0</v>
      </c>
      <c r="J734" s="309"/>
      <c r="K734" s="309">
        <v>0</v>
      </c>
    </row>
    <row r="735" spans="1:11" s="529" customFormat="1" ht="15" hidden="1">
      <c r="A735" s="513"/>
      <c r="B735" s="515" t="s">
        <v>1054</v>
      </c>
      <c r="C735" s="515"/>
      <c r="D735" s="515"/>
      <c r="E735" s="515"/>
      <c r="F735" s="515"/>
      <c r="G735" s="515"/>
      <c r="H735" s="515"/>
      <c r="I735" s="309">
        <v>0</v>
      </c>
      <c r="J735" s="309"/>
      <c r="K735" s="309">
        <v>0</v>
      </c>
    </row>
    <row r="736" spans="1:11" s="529" customFormat="1" ht="15" hidden="1">
      <c r="A736" s="513"/>
      <c r="B736" s="515" t="s">
        <v>1590</v>
      </c>
      <c r="C736" s="515"/>
      <c r="D736" s="515"/>
      <c r="E736" s="515"/>
      <c r="F736" s="515"/>
      <c r="G736" s="515"/>
      <c r="H736" s="515"/>
      <c r="I736" s="309">
        <v>0</v>
      </c>
      <c r="J736" s="309"/>
      <c r="K736" s="309">
        <v>0</v>
      </c>
    </row>
    <row r="737" spans="1:11" s="529" customFormat="1" ht="15" hidden="1">
      <c r="A737" s="513"/>
      <c r="B737" s="515" t="s">
        <v>1589</v>
      </c>
      <c r="C737" s="515"/>
      <c r="D737" s="515"/>
      <c r="E737" s="515"/>
      <c r="F737" s="515"/>
      <c r="G737" s="515"/>
      <c r="H737" s="515"/>
      <c r="I737" s="309">
        <v>0</v>
      </c>
      <c r="J737" s="309"/>
      <c r="K737" s="309">
        <v>0</v>
      </c>
    </row>
    <row r="738" spans="1:11" s="529" customFormat="1" ht="15.75" customHeight="1" hidden="1">
      <c r="A738" s="513"/>
      <c r="B738" s="515" t="s">
        <v>1056</v>
      </c>
      <c r="C738" s="515"/>
      <c r="D738" s="515"/>
      <c r="E738" s="515"/>
      <c r="F738" s="515"/>
      <c r="G738" s="515"/>
      <c r="H738" s="515"/>
      <c r="I738" s="309">
        <v>0</v>
      </c>
      <c r="J738" s="309"/>
      <c r="K738" s="309">
        <v>0</v>
      </c>
    </row>
    <row r="739" spans="1:11" s="529" customFormat="1" ht="21" customHeight="1" thickBot="1">
      <c r="A739" s="511"/>
      <c r="B739" s="431"/>
      <c r="C739" s="431" t="s">
        <v>312</v>
      </c>
      <c r="D739" s="431"/>
      <c r="E739" s="431"/>
      <c r="F739" s="431"/>
      <c r="G739" s="431"/>
      <c r="H739" s="431"/>
      <c r="I739" s="577">
        <v>20216210943</v>
      </c>
      <c r="J739" s="317"/>
      <c r="K739" s="577">
        <v>18206222651</v>
      </c>
    </row>
    <row r="740" spans="1:11" s="529" customFormat="1" ht="31.5" customHeight="1" thickTop="1">
      <c r="A740" s="511" t="s">
        <v>186</v>
      </c>
      <c r="B740" s="431" t="s">
        <v>1371</v>
      </c>
      <c r="C740" s="515"/>
      <c r="D740" s="515"/>
      <c r="E740" s="515"/>
      <c r="F740" s="515"/>
      <c r="G740" s="515"/>
      <c r="H740" s="515"/>
      <c r="I740" s="987" t="s">
        <v>7</v>
      </c>
      <c r="J740" s="309"/>
      <c r="K740" s="987" t="s">
        <v>6</v>
      </c>
    </row>
    <row r="741" spans="1:11" s="529" customFormat="1" ht="16.5" customHeight="1">
      <c r="A741" s="513"/>
      <c r="B741" s="515" t="s">
        <v>1058</v>
      </c>
      <c r="C741" s="515"/>
      <c r="D741" s="515"/>
      <c r="E741" s="515"/>
      <c r="F741" s="515"/>
      <c r="G741" s="515"/>
      <c r="H741" s="515"/>
      <c r="I741" s="309">
        <v>2983482909</v>
      </c>
      <c r="J741" s="309"/>
      <c r="K741" s="309">
        <v>3656035092</v>
      </c>
    </row>
    <row r="742" spans="1:11" s="529" customFormat="1" ht="15" hidden="1">
      <c r="A742" s="513"/>
      <c r="B742" s="515" t="s">
        <v>1059</v>
      </c>
      <c r="C742" s="515"/>
      <c r="D742" s="515"/>
      <c r="E742" s="515"/>
      <c r="F742" s="515"/>
      <c r="G742" s="515"/>
      <c r="H742" s="515"/>
      <c r="I742" s="309">
        <v>0</v>
      </c>
      <c r="J742" s="309"/>
      <c r="K742" s="309">
        <v>0</v>
      </c>
    </row>
    <row r="743" spans="1:11" s="529" customFormat="1" ht="16.5" customHeight="1">
      <c r="A743" s="513"/>
      <c r="B743" s="515" t="s">
        <v>1060</v>
      </c>
      <c r="C743" s="515"/>
      <c r="D743" s="515"/>
      <c r="E743" s="515"/>
      <c r="F743" s="515"/>
      <c r="G743" s="515"/>
      <c r="H743" s="515"/>
      <c r="I743" s="309">
        <v>0</v>
      </c>
      <c r="J743" s="309"/>
      <c r="K743" s="309">
        <v>449188500</v>
      </c>
    </row>
    <row r="744" spans="1:11" s="529" customFormat="1" ht="15" hidden="1">
      <c r="A744" s="513"/>
      <c r="B744" s="515" t="s">
        <v>1591</v>
      </c>
      <c r="C744" s="515"/>
      <c r="D744" s="515"/>
      <c r="E744" s="515"/>
      <c r="F744" s="515"/>
      <c r="G744" s="515"/>
      <c r="H744" s="515"/>
      <c r="I744" s="309">
        <v>0</v>
      </c>
      <c r="J744" s="309"/>
      <c r="K744" s="309">
        <v>0</v>
      </c>
    </row>
    <row r="745" spans="1:11" s="529" customFormat="1" ht="15" hidden="1">
      <c r="A745" s="513"/>
      <c r="B745" s="515" t="s">
        <v>1062</v>
      </c>
      <c r="C745" s="515"/>
      <c r="D745" s="515"/>
      <c r="E745" s="515"/>
      <c r="F745" s="515"/>
      <c r="G745" s="515"/>
      <c r="H745" s="515"/>
      <c r="I745" s="309">
        <v>0</v>
      </c>
      <c r="J745" s="309"/>
      <c r="K745" s="309">
        <v>0</v>
      </c>
    </row>
    <row r="746" spans="1:11" s="529" customFormat="1" ht="15" hidden="1">
      <c r="A746" s="513"/>
      <c r="B746" s="515" t="s">
        <v>1063</v>
      </c>
      <c r="C746" s="515"/>
      <c r="D746" s="515"/>
      <c r="E746" s="515"/>
      <c r="F746" s="515"/>
      <c r="G746" s="515"/>
      <c r="H746" s="515"/>
      <c r="I746" s="309">
        <v>0</v>
      </c>
      <c r="J746" s="309"/>
      <c r="K746" s="309">
        <v>0</v>
      </c>
    </row>
    <row r="747" spans="1:11" s="529" customFormat="1" ht="15" hidden="1">
      <c r="A747" s="513"/>
      <c r="B747" s="515" t="s">
        <v>1064</v>
      </c>
      <c r="C747" s="515"/>
      <c r="D747" s="515"/>
      <c r="E747" s="515"/>
      <c r="F747" s="515"/>
      <c r="G747" s="515"/>
      <c r="H747" s="515"/>
      <c r="I747" s="309">
        <v>0</v>
      </c>
      <c r="J747" s="309"/>
      <c r="K747" s="309">
        <v>0</v>
      </c>
    </row>
    <row r="748" spans="1:11" s="529" customFormat="1" ht="15" hidden="1">
      <c r="A748" s="513"/>
      <c r="B748" s="515" t="s">
        <v>564</v>
      </c>
      <c r="C748" s="515"/>
      <c r="D748" s="515"/>
      <c r="E748" s="515"/>
      <c r="F748" s="515"/>
      <c r="G748" s="515"/>
      <c r="H748" s="515"/>
      <c r="I748" s="309"/>
      <c r="J748" s="309"/>
      <c r="K748" s="309">
        <v>0</v>
      </c>
    </row>
    <row r="749" spans="1:11" s="529" customFormat="1" ht="15.75" thickBot="1">
      <c r="A749" s="511"/>
      <c r="B749" s="431"/>
      <c r="C749" s="431" t="s">
        <v>312</v>
      </c>
      <c r="D749" s="431"/>
      <c r="E749" s="431"/>
      <c r="F749" s="431"/>
      <c r="G749" s="431"/>
      <c r="H749" s="431"/>
      <c r="I749" s="577">
        <v>2983482909</v>
      </c>
      <c r="J749" s="317"/>
      <c r="K749" s="577">
        <v>4105223592</v>
      </c>
    </row>
    <row r="750" spans="1:11" s="529" customFormat="1" ht="31.5" customHeight="1" hidden="1" thickTop="1">
      <c r="A750" s="511" t="s">
        <v>204</v>
      </c>
      <c r="B750" s="431" t="s">
        <v>1067</v>
      </c>
      <c r="C750" s="515"/>
      <c r="D750" s="515"/>
      <c r="E750" s="515"/>
      <c r="F750" s="515"/>
      <c r="G750" s="515"/>
      <c r="H750" s="515"/>
      <c r="I750" s="987" t="s">
        <v>7</v>
      </c>
      <c r="J750" s="309"/>
      <c r="K750" s="987" t="s">
        <v>6</v>
      </c>
    </row>
    <row r="751" spans="1:11" s="529" customFormat="1" ht="15.75" customHeight="1" hidden="1">
      <c r="A751" s="513"/>
      <c r="B751" s="515" t="s">
        <v>1068</v>
      </c>
      <c r="C751" s="515"/>
      <c r="D751" s="515"/>
      <c r="E751" s="515"/>
      <c r="F751" s="515"/>
      <c r="G751" s="515"/>
      <c r="H751" s="515"/>
      <c r="I751" s="309">
        <v>0</v>
      </c>
      <c r="J751" s="309"/>
      <c r="K751" s="309">
        <v>0</v>
      </c>
    </row>
    <row r="752" spans="1:11" s="529" customFormat="1" ht="15.75" customHeight="1" hidden="1">
      <c r="A752" s="513"/>
      <c r="B752" s="515" t="s">
        <v>1069</v>
      </c>
      <c r="C752" s="515"/>
      <c r="D752" s="515"/>
      <c r="E752" s="515"/>
      <c r="F752" s="515"/>
      <c r="G752" s="515"/>
      <c r="H752" s="515"/>
      <c r="I752" s="309">
        <v>0</v>
      </c>
      <c r="J752" s="309"/>
      <c r="K752" s="309">
        <v>0</v>
      </c>
    </row>
    <row r="753" spans="1:11" s="529" customFormat="1" ht="15.75" customHeight="1" hidden="1">
      <c r="A753" s="513"/>
      <c r="B753" s="515" t="s">
        <v>1070</v>
      </c>
      <c r="C753" s="515"/>
      <c r="D753" s="515"/>
      <c r="E753" s="515"/>
      <c r="F753" s="515"/>
      <c r="G753" s="515"/>
      <c r="H753" s="515"/>
      <c r="I753" s="309">
        <v>0</v>
      </c>
      <c r="J753" s="309"/>
      <c r="K753" s="309">
        <v>0</v>
      </c>
    </row>
    <row r="754" spans="1:11" s="529" customFormat="1" ht="15.75" customHeight="1" hidden="1">
      <c r="A754" s="513"/>
      <c r="B754" s="515" t="s">
        <v>1071</v>
      </c>
      <c r="C754" s="515"/>
      <c r="D754" s="515"/>
      <c r="E754" s="515"/>
      <c r="F754" s="515"/>
      <c r="G754" s="515"/>
      <c r="H754" s="515"/>
      <c r="I754" s="309">
        <v>0</v>
      </c>
      <c r="J754" s="309"/>
      <c r="K754" s="309">
        <v>0</v>
      </c>
    </row>
    <row r="755" spans="1:11" s="529" customFormat="1" ht="15.75" customHeight="1" hidden="1">
      <c r="A755" s="513"/>
      <c r="B755" s="515" t="s">
        <v>1072</v>
      </c>
      <c r="C755" s="515"/>
      <c r="D755" s="515"/>
      <c r="E755" s="515"/>
      <c r="F755" s="515"/>
      <c r="G755" s="515"/>
      <c r="H755" s="515"/>
      <c r="I755" s="309">
        <v>0</v>
      </c>
      <c r="J755" s="309"/>
      <c r="K755" s="309">
        <v>0</v>
      </c>
    </row>
    <row r="756" spans="1:11" s="529" customFormat="1" ht="15.75" customHeight="1" hidden="1">
      <c r="A756" s="513"/>
      <c r="B756" s="515"/>
      <c r="C756" s="515"/>
      <c r="D756" s="515"/>
      <c r="E756" s="515"/>
      <c r="F756" s="515"/>
      <c r="G756" s="515"/>
      <c r="H756" s="515"/>
      <c r="I756" s="309">
        <v>0</v>
      </c>
      <c r="J756" s="309"/>
      <c r="K756" s="309">
        <v>0</v>
      </c>
    </row>
    <row r="757" spans="1:11" s="529" customFormat="1" ht="15.75" customHeight="1" hidden="1">
      <c r="A757" s="513"/>
      <c r="B757" s="515" t="s">
        <v>1073</v>
      </c>
      <c r="C757" s="515"/>
      <c r="D757" s="515"/>
      <c r="E757" s="515"/>
      <c r="F757" s="515"/>
      <c r="G757" s="515"/>
      <c r="H757" s="515"/>
      <c r="I757" s="309">
        <v>0</v>
      </c>
      <c r="J757" s="309"/>
      <c r="K757" s="309">
        <v>0</v>
      </c>
    </row>
    <row r="758" spans="1:11" s="529" customFormat="1" ht="15.75" customHeight="1" hidden="1">
      <c r="A758" s="513"/>
      <c r="B758" s="515" t="s">
        <v>1074</v>
      </c>
      <c r="C758" s="515"/>
      <c r="D758" s="515"/>
      <c r="E758" s="515"/>
      <c r="F758" s="515"/>
      <c r="G758" s="515"/>
      <c r="H758" s="515"/>
      <c r="I758" s="309">
        <v>0</v>
      </c>
      <c r="J758" s="309"/>
      <c r="K758" s="309">
        <v>0</v>
      </c>
    </row>
    <row r="759" spans="1:11" s="529" customFormat="1" ht="15.75" customHeight="1" hidden="1">
      <c r="A759" s="513"/>
      <c r="B759" s="515" t="s">
        <v>1592</v>
      </c>
      <c r="C759" s="515"/>
      <c r="D759" s="515"/>
      <c r="E759" s="515"/>
      <c r="F759" s="515"/>
      <c r="G759" s="515"/>
      <c r="H759" s="515"/>
      <c r="I759" s="309">
        <v>0</v>
      </c>
      <c r="J759" s="309"/>
      <c r="K759" s="309">
        <v>0</v>
      </c>
    </row>
    <row r="760" spans="1:11" s="529" customFormat="1" ht="21" customHeight="1" hidden="1" thickBot="1">
      <c r="A760" s="511"/>
      <c r="B760" s="431"/>
      <c r="C760" s="431" t="s">
        <v>312</v>
      </c>
      <c r="D760" s="431"/>
      <c r="E760" s="431"/>
      <c r="F760" s="431"/>
      <c r="G760" s="431"/>
      <c r="H760" s="431"/>
      <c r="I760" s="577">
        <v>0</v>
      </c>
      <c r="J760" s="317"/>
      <c r="K760" s="577">
        <v>0</v>
      </c>
    </row>
    <row r="761" spans="1:11" s="529" customFormat="1" ht="31.5" customHeight="1" hidden="1" thickTop="1">
      <c r="A761" s="511" t="s">
        <v>210</v>
      </c>
      <c r="B761" s="431" t="s">
        <v>1200</v>
      </c>
      <c r="C761" s="515"/>
      <c r="D761" s="515"/>
      <c r="E761" s="515"/>
      <c r="F761" s="515"/>
      <c r="G761" s="515"/>
      <c r="H761" s="515"/>
      <c r="I761" s="987" t="s">
        <v>7</v>
      </c>
      <c r="J761" s="309"/>
      <c r="K761" s="987" t="s">
        <v>6</v>
      </c>
    </row>
    <row r="762" spans="1:11" s="529" customFormat="1" ht="15.75" customHeight="1" hidden="1">
      <c r="A762" s="511"/>
      <c r="B762" s="515" t="s">
        <v>1077</v>
      </c>
      <c r="C762" s="431"/>
      <c r="D762" s="431"/>
      <c r="E762" s="431"/>
      <c r="F762" s="431"/>
      <c r="G762" s="431"/>
      <c r="H762" s="431"/>
      <c r="I762" s="309">
        <v>0</v>
      </c>
      <c r="J762" s="309"/>
      <c r="K762" s="309">
        <v>0</v>
      </c>
    </row>
    <row r="763" spans="1:11" s="529" customFormat="1" ht="15.75" customHeight="1" hidden="1">
      <c r="A763" s="511"/>
      <c r="B763" s="515" t="s">
        <v>1078</v>
      </c>
      <c r="C763" s="431"/>
      <c r="D763" s="431"/>
      <c r="E763" s="431"/>
      <c r="F763" s="431"/>
      <c r="G763" s="431"/>
      <c r="H763" s="431"/>
      <c r="I763" s="309">
        <v>0</v>
      </c>
      <c r="J763" s="309"/>
      <c r="K763" s="309">
        <v>0</v>
      </c>
    </row>
    <row r="764" spans="1:11" s="529" customFormat="1" ht="15.75" customHeight="1" hidden="1">
      <c r="A764" s="511"/>
      <c r="B764" s="515" t="s">
        <v>1079</v>
      </c>
      <c r="C764" s="431"/>
      <c r="D764" s="431"/>
      <c r="E764" s="431"/>
      <c r="F764" s="431"/>
      <c r="G764" s="431"/>
      <c r="H764" s="431"/>
      <c r="I764" s="309">
        <v>0</v>
      </c>
      <c r="J764" s="309"/>
      <c r="K764" s="309">
        <v>0</v>
      </c>
    </row>
    <row r="765" spans="1:11" s="529" customFormat="1" ht="15.75" customHeight="1" hidden="1">
      <c r="A765" s="511"/>
      <c r="B765" s="515" t="s">
        <v>1080</v>
      </c>
      <c r="C765" s="431"/>
      <c r="D765" s="431"/>
      <c r="E765" s="431"/>
      <c r="F765" s="431"/>
      <c r="G765" s="431"/>
      <c r="H765" s="431"/>
      <c r="I765" s="309">
        <v>0</v>
      </c>
      <c r="J765" s="309"/>
      <c r="K765" s="309">
        <v>0</v>
      </c>
    </row>
    <row r="766" spans="1:11" s="529" customFormat="1" ht="15.75" customHeight="1" hidden="1">
      <c r="A766" s="511"/>
      <c r="B766" s="515" t="s">
        <v>1081</v>
      </c>
      <c r="C766" s="431"/>
      <c r="D766" s="431"/>
      <c r="E766" s="431"/>
      <c r="F766" s="431"/>
      <c r="G766" s="431"/>
      <c r="H766" s="431"/>
      <c r="I766" s="309">
        <v>0</v>
      </c>
      <c r="J766" s="309"/>
      <c r="K766" s="309">
        <v>0</v>
      </c>
    </row>
    <row r="767" spans="1:11" s="529" customFormat="1" ht="15.75" customHeight="1" hidden="1">
      <c r="A767" s="511"/>
      <c r="B767" s="515" t="s">
        <v>1082</v>
      </c>
      <c r="C767" s="431"/>
      <c r="D767" s="431"/>
      <c r="E767" s="431"/>
      <c r="F767" s="431"/>
      <c r="G767" s="431"/>
      <c r="H767" s="431"/>
      <c r="I767" s="309">
        <v>0</v>
      </c>
      <c r="J767" s="309"/>
      <c r="K767" s="309">
        <v>0</v>
      </c>
    </row>
    <row r="768" spans="1:11" s="529" customFormat="1" ht="21" customHeight="1" hidden="1" thickBot="1">
      <c r="A768" s="511"/>
      <c r="B768" s="431"/>
      <c r="C768" s="431" t="s">
        <v>312</v>
      </c>
      <c r="D768" s="431"/>
      <c r="E768" s="431"/>
      <c r="F768" s="431"/>
      <c r="G768" s="431"/>
      <c r="H768" s="431"/>
      <c r="I768" s="577">
        <v>0</v>
      </c>
      <c r="J768" s="317"/>
      <c r="K768" s="577">
        <v>0</v>
      </c>
    </row>
    <row r="769" spans="1:11" s="529" customFormat="1" ht="31.5" customHeight="1" thickTop="1">
      <c r="A769" s="511" t="s">
        <v>189</v>
      </c>
      <c r="B769" s="431" t="s">
        <v>1084</v>
      </c>
      <c r="C769" s="515"/>
      <c r="D769" s="515"/>
      <c r="E769" s="515"/>
      <c r="F769" s="515"/>
      <c r="G769" s="515"/>
      <c r="H769" s="515"/>
      <c r="I769" s="987" t="s">
        <v>7</v>
      </c>
      <c r="J769" s="309"/>
      <c r="K769" s="987" t="s">
        <v>6</v>
      </c>
    </row>
    <row r="770" spans="1:11" s="529" customFormat="1" ht="16.5" customHeight="1">
      <c r="A770" s="511"/>
      <c r="B770" s="515" t="s">
        <v>1077</v>
      </c>
      <c r="C770" s="431"/>
      <c r="D770" s="431"/>
      <c r="E770" s="431"/>
      <c r="F770" s="431"/>
      <c r="G770" s="431"/>
      <c r="H770" s="431"/>
      <c r="I770" s="309">
        <v>2690866705</v>
      </c>
      <c r="J770" s="309"/>
      <c r="K770" s="309">
        <v>2721306902</v>
      </c>
    </row>
    <row r="771" spans="1:11" s="529" customFormat="1" ht="16.5" customHeight="1">
      <c r="A771" s="511"/>
      <c r="B771" s="515" t="s">
        <v>1078</v>
      </c>
      <c r="C771" s="431"/>
      <c r="D771" s="431"/>
      <c r="E771" s="431"/>
      <c r="F771" s="431"/>
      <c r="G771" s="431"/>
      <c r="H771" s="431"/>
      <c r="I771" s="309">
        <v>32754660</v>
      </c>
      <c r="J771" s="431"/>
      <c r="K771" s="309">
        <v>63627662</v>
      </c>
    </row>
    <row r="772" spans="1:11" s="529" customFormat="1" ht="16.5" customHeight="1">
      <c r="A772" s="511"/>
      <c r="B772" s="515" t="s">
        <v>1085</v>
      </c>
      <c r="C772" s="431"/>
      <c r="D772" s="431"/>
      <c r="E772" s="431"/>
      <c r="F772" s="431"/>
      <c r="G772" s="431"/>
      <c r="H772" s="431"/>
      <c r="I772" s="309">
        <v>75025384</v>
      </c>
      <c r="J772" s="431"/>
      <c r="K772" s="309">
        <v>80563045</v>
      </c>
    </row>
    <row r="773" spans="1:11" s="529" customFormat="1" ht="16.5" customHeight="1">
      <c r="A773" s="511"/>
      <c r="B773" s="515" t="s">
        <v>1080</v>
      </c>
      <c r="C773" s="431"/>
      <c r="D773" s="431"/>
      <c r="E773" s="431"/>
      <c r="F773" s="431"/>
      <c r="G773" s="431"/>
      <c r="H773" s="431"/>
      <c r="I773" s="309">
        <v>379393672</v>
      </c>
      <c r="J773" s="431"/>
      <c r="K773" s="309">
        <v>303752651</v>
      </c>
    </row>
    <row r="774" spans="1:11" s="529" customFormat="1" ht="16.5" customHeight="1">
      <c r="A774" s="511"/>
      <c r="B774" s="515" t="s">
        <v>1086</v>
      </c>
      <c r="C774" s="431"/>
      <c r="D774" s="431"/>
      <c r="E774" s="431"/>
      <c r="F774" s="431"/>
      <c r="G774" s="431"/>
      <c r="H774" s="431"/>
      <c r="I774" s="309">
        <v>116018747</v>
      </c>
      <c r="J774" s="431"/>
      <c r="K774" s="309">
        <v>35474429</v>
      </c>
    </row>
    <row r="775" spans="1:11" s="529" customFormat="1" ht="15" hidden="1">
      <c r="A775" s="511"/>
      <c r="B775" s="515" t="s">
        <v>1609</v>
      </c>
      <c r="C775" s="431"/>
      <c r="D775" s="431"/>
      <c r="E775" s="431"/>
      <c r="F775" s="431"/>
      <c r="G775" s="431"/>
      <c r="H775" s="431"/>
      <c r="I775" s="309">
        <v>0</v>
      </c>
      <c r="J775" s="431"/>
      <c r="K775" s="309">
        <v>0</v>
      </c>
    </row>
    <row r="776" spans="1:11" s="529" customFormat="1" ht="16.5" customHeight="1">
      <c r="A776" s="511"/>
      <c r="B776" s="515" t="s">
        <v>1081</v>
      </c>
      <c r="C776" s="431"/>
      <c r="D776" s="431"/>
      <c r="E776" s="431"/>
      <c r="F776" s="431"/>
      <c r="G776" s="431"/>
      <c r="H776" s="431"/>
      <c r="I776" s="309">
        <v>404860950</v>
      </c>
      <c r="J776" s="431"/>
      <c r="K776" s="309">
        <v>395861078</v>
      </c>
    </row>
    <row r="777" spans="1:11" s="529" customFormat="1" ht="16.5" customHeight="1">
      <c r="A777" s="511"/>
      <c r="B777" s="515" t="s">
        <v>1082</v>
      </c>
      <c r="C777" s="431"/>
      <c r="D777" s="431"/>
      <c r="E777" s="431"/>
      <c r="F777" s="431"/>
      <c r="G777" s="431"/>
      <c r="H777" s="431"/>
      <c r="I777" s="309">
        <v>559321695</v>
      </c>
      <c r="J777" s="431"/>
      <c r="K777" s="309">
        <v>306013757</v>
      </c>
    </row>
    <row r="778" spans="1:11" s="529" customFormat="1" ht="21" customHeight="1" thickBot="1">
      <c r="A778" s="511"/>
      <c r="B778" s="431"/>
      <c r="C778" s="431" t="s">
        <v>312</v>
      </c>
      <c r="D778" s="431"/>
      <c r="E778" s="431"/>
      <c r="F778" s="431"/>
      <c r="G778" s="431"/>
      <c r="H778" s="431"/>
      <c r="I778" s="577">
        <v>4258241813</v>
      </c>
      <c r="J778" s="431"/>
      <c r="K778" s="577">
        <v>3906599524</v>
      </c>
    </row>
    <row r="779" spans="1:11" s="529" customFormat="1" ht="31.5" customHeight="1" thickTop="1">
      <c r="A779" s="511" t="s">
        <v>191</v>
      </c>
      <c r="B779" s="431" t="s">
        <v>1202</v>
      </c>
      <c r="C779" s="515"/>
      <c r="D779" s="515"/>
      <c r="E779" s="515"/>
      <c r="F779" s="515"/>
      <c r="G779" s="515"/>
      <c r="H779" s="515"/>
      <c r="I779" s="987" t="s">
        <v>7</v>
      </c>
      <c r="J779" s="309"/>
      <c r="K779" s="987" t="s">
        <v>6</v>
      </c>
    </row>
    <row r="780" spans="1:11" s="529" customFormat="1" ht="16.5" customHeight="1">
      <c r="A780" s="513"/>
      <c r="B780" s="515" t="s">
        <v>565</v>
      </c>
      <c r="C780" s="515"/>
      <c r="D780" s="515"/>
      <c r="E780" s="515"/>
      <c r="F780" s="515"/>
      <c r="G780" s="515"/>
      <c r="H780" s="515"/>
      <c r="I780" s="309">
        <v>460710406</v>
      </c>
      <c r="J780" s="309"/>
      <c r="K780" s="309">
        <v>320069747</v>
      </c>
    </row>
    <row r="781" spans="1:11" s="529" customFormat="1" ht="16.5" customHeight="1">
      <c r="A781" s="513"/>
      <c r="B781" s="515" t="s">
        <v>1593</v>
      </c>
      <c r="C781" s="515"/>
      <c r="D781" s="515"/>
      <c r="E781" s="515"/>
      <c r="F781" s="515"/>
      <c r="G781" s="515"/>
      <c r="H781" s="515"/>
      <c r="I781" s="309">
        <v>13454546</v>
      </c>
      <c r="J781" s="309"/>
      <c r="K781" s="309">
        <v>0</v>
      </c>
    </row>
    <row r="782" spans="1:11" s="529" customFormat="1" ht="15.75" customHeight="1" hidden="1">
      <c r="A782" s="513"/>
      <c r="B782" s="515" t="s">
        <v>1594</v>
      </c>
      <c r="C782" s="515"/>
      <c r="D782" s="515"/>
      <c r="E782" s="515"/>
      <c r="F782" s="515"/>
      <c r="G782" s="515"/>
      <c r="H782" s="515"/>
      <c r="I782" s="309">
        <v>0</v>
      </c>
      <c r="J782" s="309"/>
      <c r="K782" s="309">
        <v>0</v>
      </c>
    </row>
    <row r="783" spans="1:11" s="529" customFormat="1" ht="16.5" customHeight="1">
      <c r="A783" s="513"/>
      <c r="B783" s="515" t="s">
        <v>1202</v>
      </c>
      <c r="C783" s="515"/>
      <c r="D783" s="515"/>
      <c r="E783" s="515"/>
      <c r="F783" s="515"/>
      <c r="G783" s="515"/>
      <c r="H783" s="515"/>
      <c r="I783" s="309">
        <v>154901957</v>
      </c>
      <c r="J783" s="309"/>
      <c r="K783" s="309">
        <v>285861404</v>
      </c>
    </row>
    <row r="784" spans="1:11" s="529" customFormat="1" ht="21" customHeight="1" thickBot="1">
      <c r="A784" s="511"/>
      <c r="B784" s="431"/>
      <c r="C784" s="431" t="s">
        <v>312</v>
      </c>
      <c r="D784" s="431"/>
      <c r="E784" s="431"/>
      <c r="F784" s="431"/>
      <c r="G784" s="431"/>
      <c r="H784" s="431"/>
      <c r="I784" s="577">
        <v>629066909</v>
      </c>
      <c r="J784" s="317"/>
      <c r="K784" s="577">
        <v>605931151</v>
      </c>
    </row>
    <row r="785" spans="1:11" s="529" customFormat="1" ht="31.5" customHeight="1" hidden="1" thickTop="1">
      <c r="A785" s="511" t="s">
        <v>891</v>
      </c>
      <c r="B785" s="431" t="s">
        <v>1203</v>
      </c>
      <c r="C785" s="515"/>
      <c r="D785" s="515"/>
      <c r="E785" s="515"/>
      <c r="F785" s="515"/>
      <c r="G785" s="515"/>
      <c r="H785" s="515"/>
      <c r="I785" s="987" t="s">
        <v>7</v>
      </c>
      <c r="J785" s="309"/>
      <c r="K785" s="987" t="s">
        <v>6</v>
      </c>
    </row>
    <row r="786" spans="1:11" s="529" customFormat="1" ht="16.5" customHeight="1" hidden="1">
      <c r="A786" s="511"/>
      <c r="B786" s="515" t="s">
        <v>1714</v>
      </c>
      <c r="C786" s="515"/>
      <c r="D786" s="515"/>
      <c r="E786" s="515"/>
      <c r="F786" s="515"/>
      <c r="G786" s="515"/>
      <c r="H786" s="515"/>
      <c r="I786" s="309">
        <v>0</v>
      </c>
      <c r="J786" s="309"/>
      <c r="K786" s="987">
        <v>0</v>
      </c>
    </row>
    <row r="787" spans="1:11" s="529" customFormat="1" ht="15.75" customHeight="1" hidden="1">
      <c r="A787" s="513"/>
      <c r="B787" s="515" t="s">
        <v>1595</v>
      </c>
      <c r="C787" s="515"/>
      <c r="D787" s="515"/>
      <c r="E787" s="515"/>
      <c r="F787" s="515"/>
      <c r="G787" s="515"/>
      <c r="H787" s="515"/>
      <c r="I787" s="309">
        <v>0</v>
      </c>
      <c r="J787" s="309"/>
      <c r="K787" s="309">
        <v>0</v>
      </c>
    </row>
    <row r="788" spans="1:11" s="529" customFormat="1" ht="15.75" customHeight="1" hidden="1">
      <c r="A788" s="513"/>
      <c r="B788" s="515" t="s">
        <v>1596</v>
      </c>
      <c r="C788" s="515"/>
      <c r="D788" s="515"/>
      <c r="E788" s="515"/>
      <c r="F788" s="515"/>
      <c r="G788" s="515"/>
      <c r="H788" s="515"/>
      <c r="I788" s="309">
        <v>0</v>
      </c>
      <c r="J788" s="309"/>
      <c r="K788" s="309">
        <v>0</v>
      </c>
    </row>
    <row r="789" spans="1:11" s="529" customFormat="1" ht="15.75" customHeight="1" hidden="1">
      <c r="A789" s="513"/>
      <c r="B789" s="515" t="s">
        <v>1597</v>
      </c>
      <c r="C789" s="515"/>
      <c r="D789" s="515"/>
      <c r="E789" s="515"/>
      <c r="F789" s="515"/>
      <c r="G789" s="515"/>
      <c r="H789" s="515"/>
      <c r="I789" s="309">
        <v>0</v>
      </c>
      <c r="J789" s="309"/>
      <c r="K789" s="309">
        <v>0</v>
      </c>
    </row>
    <row r="790" spans="1:11" s="529" customFormat="1" ht="15.75" customHeight="1" hidden="1">
      <c r="A790" s="513"/>
      <c r="B790" s="515" t="s">
        <v>1598</v>
      </c>
      <c r="C790" s="515"/>
      <c r="D790" s="515"/>
      <c r="E790" s="515"/>
      <c r="F790" s="515"/>
      <c r="G790" s="515"/>
      <c r="H790" s="515"/>
      <c r="I790" s="309">
        <v>0</v>
      </c>
      <c r="J790" s="309"/>
      <c r="K790" s="309">
        <v>0</v>
      </c>
    </row>
    <row r="791" spans="1:11" s="529" customFormat="1" ht="15.75" customHeight="1" hidden="1">
      <c r="A791" s="513"/>
      <c r="B791" s="515" t="s">
        <v>1203</v>
      </c>
      <c r="C791" s="515"/>
      <c r="D791" s="515"/>
      <c r="E791" s="515"/>
      <c r="F791" s="515"/>
      <c r="G791" s="515"/>
      <c r="H791" s="515"/>
      <c r="I791" s="309">
        <v>0</v>
      </c>
      <c r="J791" s="309"/>
      <c r="K791" s="309">
        <v>0</v>
      </c>
    </row>
    <row r="792" spans="1:11" s="529" customFormat="1" ht="19.5" customHeight="1" hidden="1" thickBot="1">
      <c r="A792" s="511"/>
      <c r="B792" s="431"/>
      <c r="C792" s="431" t="s">
        <v>312</v>
      </c>
      <c r="D792" s="431"/>
      <c r="E792" s="431"/>
      <c r="F792" s="431"/>
      <c r="G792" s="431"/>
      <c r="H792" s="431"/>
      <c r="I792" s="577">
        <v>0</v>
      </c>
      <c r="J792" s="317"/>
      <c r="K792" s="577">
        <v>0</v>
      </c>
    </row>
    <row r="793" spans="1:11" s="529" customFormat="1" ht="31.5" customHeight="1" thickTop="1">
      <c r="A793" s="511" t="s">
        <v>198</v>
      </c>
      <c r="B793" s="431" t="s">
        <v>1087</v>
      </c>
      <c r="C793" s="515"/>
      <c r="D793" s="515"/>
      <c r="E793" s="515"/>
      <c r="F793" s="515"/>
      <c r="G793" s="515"/>
      <c r="H793" s="515"/>
      <c r="I793" s="987" t="s">
        <v>7</v>
      </c>
      <c r="J793" s="309"/>
      <c r="K793" s="987" t="s">
        <v>6</v>
      </c>
    </row>
    <row r="794" spans="1:11" s="529" customFormat="1" ht="16.5" customHeight="1">
      <c r="A794" s="533"/>
      <c r="B794" s="431" t="s">
        <v>1088</v>
      </c>
      <c r="C794" s="431"/>
      <c r="D794" s="575"/>
      <c r="E794" s="575"/>
      <c r="F794" s="575"/>
      <c r="G794" s="575"/>
      <c r="H794" s="534"/>
      <c r="I794" s="317">
        <v>17402155451</v>
      </c>
      <c r="J794" s="317"/>
      <c r="K794" s="317">
        <v>17904994297</v>
      </c>
    </row>
    <row r="795" spans="1:11" s="529" customFormat="1" ht="27.75" customHeight="1">
      <c r="A795" s="533"/>
      <c r="B795" s="1128" t="s">
        <v>1089</v>
      </c>
      <c r="C795" s="1128"/>
      <c r="D795" s="1128"/>
      <c r="E795" s="1128"/>
      <c r="F795" s="1128"/>
      <c r="G795" s="1128"/>
      <c r="H795" s="534"/>
      <c r="I795" s="317">
        <v>0</v>
      </c>
      <c r="J795" s="535"/>
      <c r="K795" s="317">
        <v>-449828722</v>
      </c>
    </row>
    <row r="796" spans="1:11" s="529" customFormat="1" ht="16.5" customHeight="1">
      <c r="A796" s="513"/>
      <c r="B796" s="534" t="s">
        <v>1090</v>
      </c>
      <c r="C796" s="515"/>
      <c r="D796" s="543"/>
      <c r="E796" s="543"/>
      <c r="F796" s="543"/>
      <c r="G796" s="543"/>
      <c r="H796" s="515"/>
      <c r="I796" s="317">
        <v>0</v>
      </c>
      <c r="J796" s="309"/>
      <c r="K796" s="317">
        <v>0</v>
      </c>
    </row>
    <row r="797" spans="1:11" s="529" customFormat="1" ht="16.5" customHeight="1" hidden="1">
      <c r="A797" s="513"/>
      <c r="B797" s="517"/>
      <c r="C797" s="517" t="s">
        <v>1599</v>
      </c>
      <c r="D797" s="543"/>
      <c r="E797" s="543"/>
      <c r="F797" s="543"/>
      <c r="G797" s="543"/>
      <c r="H797" s="515"/>
      <c r="I797" s="323">
        <v>0</v>
      </c>
      <c r="J797" s="309"/>
      <c r="K797" s="323">
        <v>0</v>
      </c>
    </row>
    <row r="798" spans="1:11" s="529" customFormat="1" ht="16.5" customHeight="1" hidden="1">
      <c r="A798" s="513"/>
      <c r="B798" s="517"/>
      <c r="C798" s="517" t="s">
        <v>1600</v>
      </c>
      <c r="D798" s="543"/>
      <c r="E798" s="543"/>
      <c r="F798" s="543"/>
      <c r="G798" s="543"/>
      <c r="H798" s="515"/>
      <c r="I798" s="323">
        <v>0</v>
      </c>
      <c r="J798" s="309"/>
      <c r="K798" s="323">
        <v>0</v>
      </c>
    </row>
    <row r="799" spans="1:11" s="529" customFormat="1" ht="16.5" customHeight="1">
      <c r="A799" s="513"/>
      <c r="B799" s="534" t="s">
        <v>1091</v>
      </c>
      <c r="C799" s="515"/>
      <c r="D799" s="543"/>
      <c r="E799" s="543"/>
      <c r="F799" s="543"/>
      <c r="G799" s="543"/>
      <c r="H799" s="515"/>
      <c r="I799" s="317">
        <v>0</v>
      </c>
      <c r="J799" s="309"/>
      <c r="K799" s="317">
        <v>-449828722</v>
      </c>
    </row>
    <row r="800" spans="1:11" s="529" customFormat="1" ht="16.5" customHeight="1">
      <c r="A800" s="513"/>
      <c r="B800" s="517"/>
      <c r="C800" s="1109" t="s">
        <v>566</v>
      </c>
      <c r="D800" s="1110"/>
      <c r="E800" s="1110"/>
      <c r="F800" s="1110"/>
      <c r="G800" s="1110"/>
      <c r="H800" s="515"/>
      <c r="I800" s="309">
        <v>0</v>
      </c>
      <c r="J800" s="309"/>
      <c r="K800" s="323">
        <v>-640222</v>
      </c>
    </row>
    <row r="801" spans="1:11" s="529" customFormat="1" ht="15" hidden="1">
      <c r="A801" s="513"/>
      <c r="B801" s="515"/>
      <c r="C801" s="517" t="s">
        <v>1601</v>
      </c>
      <c r="D801" s="888"/>
      <c r="E801" s="888"/>
      <c r="F801" s="888"/>
      <c r="G801" s="888"/>
      <c r="H801" s="515"/>
      <c r="I801" s="323">
        <v>0</v>
      </c>
      <c r="J801" s="309"/>
      <c r="K801" s="323">
        <v>0</v>
      </c>
    </row>
    <row r="802" spans="1:11" s="529" customFormat="1" ht="16.5" customHeight="1">
      <c r="A802" s="513"/>
      <c r="B802" s="517"/>
      <c r="C802" s="517" t="s">
        <v>567</v>
      </c>
      <c r="D802" s="543"/>
      <c r="E802" s="543"/>
      <c r="F802" s="543"/>
      <c r="G802" s="543"/>
      <c r="H802" s="515"/>
      <c r="I802" s="323">
        <v>0</v>
      </c>
      <c r="J802" s="309"/>
      <c r="K802" s="323">
        <v>-449188500</v>
      </c>
    </row>
    <row r="803" spans="1:11" s="431" customFormat="1" ht="16.5" customHeight="1">
      <c r="A803" s="511"/>
      <c r="B803" s="431" t="s">
        <v>34</v>
      </c>
      <c r="D803" s="575"/>
      <c r="E803" s="575"/>
      <c r="F803" s="575"/>
      <c r="G803" s="575"/>
      <c r="I803" s="317">
        <v>17402155451</v>
      </c>
      <c r="J803" s="317"/>
      <c r="K803" s="317">
        <v>17456446019</v>
      </c>
    </row>
    <row r="804" spans="1:11" s="431" customFormat="1" ht="16.5" customHeight="1">
      <c r="A804" s="511"/>
      <c r="B804" s="431" t="s">
        <v>68</v>
      </c>
      <c r="C804" s="431" t="s">
        <v>1602</v>
      </c>
      <c r="D804" s="575"/>
      <c r="E804" s="575"/>
      <c r="F804" s="575"/>
      <c r="G804" s="575"/>
      <c r="I804" s="887">
        <v>0.25</v>
      </c>
      <c r="J804" s="887"/>
      <c r="K804" s="887">
        <v>0.25</v>
      </c>
    </row>
    <row r="805" spans="1:11" s="431" customFormat="1" ht="16.5" customHeight="1">
      <c r="A805" s="511"/>
      <c r="B805" s="431" t="s">
        <v>1698</v>
      </c>
      <c r="D805" s="575"/>
      <c r="E805" s="575"/>
      <c r="F805" s="575"/>
      <c r="G805" s="575"/>
      <c r="I805" s="317">
        <v>4350538862.75</v>
      </c>
      <c r="J805" s="317"/>
      <c r="K805" s="317">
        <v>4364111504.75</v>
      </c>
    </row>
    <row r="806" spans="1:11" s="431" customFormat="1" ht="14.25" hidden="1">
      <c r="A806" s="511"/>
      <c r="B806" s="431" t="s">
        <v>1094</v>
      </c>
      <c r="D806" s="575"/>
      <c r="E806" s="575"/>
      <c r="F806" s="575"/>
      <c r="G806" s="575"/>
      <c r="I806" s="317"/>
      <c r="J806" s="317"/>
      <c r="K806" s="317"/>
    </row>
    <row r="807" spans="1:11" s="431" customFormat="1" ht="15.75" customHeight="1" hidden="1">
      <c r="A807" s="511"/>
      <c r="B807" s="431" t="s">
        <v>1095</v>
      </c>
      <c r="D807" s="575"/>
      <c r="E807" s="575"/>
      <c r="F807" s="575"/>
      <c r="G807" s="575"/>
      <c r="I807" s="317"/>
      <c r="J807" s="317"/>
      <c r="K807" s="317"/>
    </row>
    <row r="808" spans="1:11" s="431" customFormat="1" ht="19.5" customHeight="1" hidden="1">
      <c r="A808" s="511"/>
      <c r="B808" s="709" t="s">
        <v>1096</v>
      </c>
      <c r="D808" s="575"/>
      <c r="E808" s="575"/>
      <c r="F808" s="575"/>
      <c r="G808" s="575"/>
      <c r="H808" s="575"/>
      <c r="I808" s="317">
        <v>0</v>
      </c>
      <c r="J808" s="317"/>
      <c r="K808" s="317">
        <v>0</v>
      </c>
    </row>
    <row r="809" spans="1:11" s="431" customFormat="1" ht="15.75" customHeight="1" hidden="1">
      <c r="A809" s="511"/>
      <c r="B809" s="709"/>
      <c r="C809" s="515" t="s">
        <v>489</v>
      </c>
      <c r="D809" s="575"/>
      <c r="E809" s="575"/>
      <c r="F809" s="575"/>
      <c r="G809" s="575"/>
      <c r="H809" s="575"/>
      <c r="I809" s="317"/>
      <c r="J809" s="317"/>
      <c r="K809" s="317"/>
    </row>
    <row r="810" spans="1:11" s="431" customFormat="1" ht="16.5" customHeight="1" thickBot="1">
      <c r="A810" s="511"/>
      <c r="B810" s="431" t="s">
        <v>35</v>
      </c>
      <c r="D810" s="575"/>
      <c r="E810" s="575"/>
      <c r="F810" s="575"/>
      <c r="G810" s="575"/>
      <c r="I810" s="619">
        <v>4350538862.75</v>
      </c>
      <c r="J810" s="317"/>
      <c r="K810" s="619">
        <v>4364111504.75</v>
      </c>
    </row>
    <row r="811" spans="1:11" s="529" customFormat="1" ht="19.5" customHeight="1" hidden="1">
      <c r="A811" s="513"/>
      <c r="B811" s="515"/>
      <c r="C811" s="515"/>
      <c r="D811" s="515"/>
      <c r="E811" s="515"/>
      <c r="F811" s="515"/>
      <c r="G811" s="515"/>
      <c r="H811" s="515"/>
      <c r="I811" s="309"/>
      <c r="J811" s="309"/>
      <c r="K811" s="309"/>
    </row>
    <row r="812" spans="1:11" s="529" customFormat="1" ht="30" customHeight="1" hidden="1">
      <c r="A812" s="511" t="s">
        <v>486</v>
      </c>
      <c r="B812" s="431" t="s">
        <v>1097</v>
      </c>
      <c r="C812" s="515"/>
      <c r="D812" s="515"/>
      <c r="E812" s="515"/>
      <c r="F812" s="515"/>
      <c r="G812" s="515"/>
      <c r="H812" s="515"/>
      <c r="I812" s="317" t="s">
        <v>7</v>
      </c>
      <c r="J812" s="309"/>
      <c r="K812" s="317" t="s">
        <v>6</v>
      </c>
    </row>
    <row r="813" spans="1:11" s="529" customFormat="1" ht="15.75" customHeight="1" hidden="1">
      <c r="A813" s="511"/>
      <c r="B813" s="515" t="s">
        <v>1098</v>
      </c>
      <c r="C813" s="515"/>
      <c r="D813" s="515"/>
      <c r="E813" s="515"/>
      <c r="F813" s="515"/>
      <c r="G813" s="515"/>
      <c r="H813" s="515"/>
      <c r="I813" s="317"/>
      <c r="J813" s="309"/>
      <c r="K813" s="317"/>
    </row>
    <row r="814" spans="1:11" s="529" customFormat="1" ht="15.75" customHeight="1" hidden="1">
      <c r="A814" s="513"/>
      <c r="B814" s="515" t="s">
        <v>1099</v>
      </c>
      <c r="C814" s="515"/>
      <c r="D814" s="612"/>
      <c r="E814" s="612"/>
      <c r="F814" s="612"/>
      <c r="G814" s="612"/>
      <c r="H814" s="543"/>
      <c r="I814" s="309"/>
      <c r="J814" s="309"/>
      <c r="K814" s="309"/>
    </row>
    <row r="815" spans="1:11" s="529" customFormat="1" ht="15.75" customHeight="1" hidden="1">
      <c r="A815" s="513"/>
      <c r="B815" s="515" t="s">
        <v>1100</v>
      </c>
      <c r="C815" s="515"/>
      <c r="D815" s="612"/>
      <c r="E815" s="612"/>
      <c r="F815" s="612"/>
      <c r="G815" s="612"/>
      <c r="H815" s="543"/>
      <c r="I815" s="309"/>
      <c r="J815" s="309"/>
      <c r="K815" s="309"/>
    </row>
    <row r="816" spans="1:11" s="529" customFormat="1" ht="15.75" customHeight="1" hidden="1">
      <c r="A816" s="513"/>
      <c r="B816" s="515" t="s">
        <v>1101</v>
      </c>
      <c r="C816" s="515"/>
      <c r="D816" s="612"/>
      <c r="E816" s="612"/>
      <c r="F816" s="612"/>
      <c r="G816" s="612"/>
      <c r="H816" s="543"/>
      <c r="I816" s="309"/>
      <c r="J816" s="309"/>
      <c r="K816" s="309"/>
    </row>
    <row r="817" spans="1:11" s="529" customFormat="1" ht="15.75" customHeight="1" hidden="1">
      <c r="A817" s="513"/>
      <c r="B817" s="515" t="s">
        <v>1098</v>
      </c>
      <c r="C817" s="515"/>
      <c r="D817" s="612"/>
      <c r="E817" s="612"/>
      <c r="F817" s="612"/>
      <c r="G817" s="612"/>
      <c r="H817" s="543"/>
      <c r="I817" s="309"/>
      <c r="J817" s="309"/>
      <c r="K817" s="309"/>
    </row>
    <row r="818" spans="1:11" s="529" customFormat="1" ht="15.75" customHeight="1" hidden="1">
      <c r="A818" s="513"/>
      <c r="B818" s="515" t="s">
        <v>1102</v>
      </c>
      <c r="C818" s="612"/>
      <c r="D818" s="612"/>
      <c r="E818" s="612"/>
      <c r="F818" s="612"/>
      <c r="G818" s="612"/>
      <c r="H818" s="543"/>
      <c r="I818" s="309"/>
      <c r="J818" s="309"/>
      <c r="K818" s="309"/>
    </row>
    <row r="819" spans="1:11" s="529" customFormat="1" ht="15.75" customHeight="1" hidden="1">
      <c r="A819" s="513"/>
      <c r="B819" s="515" t="s">
        <v>1103</v>
      </c>
      <c r="C819" s="612"/>
      <c r="D819" s="612"/>
      <c r="E819" s="612"/>
      <c r="F819" s="612"/>
      <c r="G819" s="612"/>
      <c r="H819" s="543"/>
      <c r="I819" s="309"/>
      <c r="J819" s="309"/>
      <c r="K819" s="309"/>
    </row>
    <row r="820" spans="1:11" s="529" customFormat="1" ht="15.75" customHeight="1" hidden="1">
      <c r="A820" s="513"/>
      <c r="B820" s="515" t="s">
        <v>1104</v>
      </c>
      <c r="C820" s="612"/>
      <c r="D820" s="612"/>
      <c r="E820" s="612"/>
      <c r="F820" s="612"/>
      <c r="G820" s="612"/>
      <c r="H820" s="543"/>
      <c r="I820" s="309"/>
      <c r="J820" s="309"/>
      <c r="K820" s="309"/>
    </row>
    <row r="821" spans="1:11" s="529" customFormat="1" ht="15.75" customHeight="1" hidden="1">
      <c r="A821" s="513"/>
      <c r="B821" s="515" t="s">
        <v>1103</v>
      </c>
      <c r="C821" s="612"/>
      <c r="D821" s="612"/>
      <c r="E821" s="612"/>
      <c r="F821" s="612"/>
      <c r="G821" s="612"/>
      <c r="H821" s="543"/>
      <c r="I821" s="309"/>
      <c r="J821" s="309"/>
      <c r="K821" s="309"/>
    </row>
    <row r="822" spans="1:11" s="529" customFormat="1" ht="15.75" customHeight="1" hidden="1">
      <c r="A822" s="513"/>
      <c r="B822" s="515" t="s">
        <v>1105</v>
      </c>
      <c r="C822" s="612"/>
      <c r="D822" s="612"/>
      <c r="E822" s="612"/>
      <c r="F822" s="612"/>
      <c r="G822" s="612"/>
      <c r="H822" s="543"/>
      <c r="I822" s="309"/>
      <c r="J822" s="309"/>
      <c r="K822" s="309"/>
    </row>
    <row r="823" spans="1:11" s="529" customFormat="1" ht="19.5" customHeight="1" hidden="1">
      <c r="A823" s="511"/>
      <c r="B823" s="431"/>
      <c r="C823" s="431" t="s">
        <v>1106</v>
      </c>
      <c r="D823" s="431"/>
      <c r="E823" s="431"/>
      <c r="F823" s="431"/>
      <c r="G823" s="431"/>
      <c r="H823" s="431"/>
      <c r="I823" s="577">
        <v>0</v>
      </c>
      <c r="J823" s="317"/>
      <c r="K823" s="577">
        <v>0</v>
      </c>
    </row>
    <row r="824" spans="1:11" s="529" customFormat="1" ht="19.5" customHeight="1" thickTop="1">
      <c r="A824" s="511"/>
      <c r="B824" s="431"/>
      <c r="C824" s="431"/>
      <c r="D824" s="431"/>
      <c r="E824" s="431"/>
      <c r="F824" s="431"/>
      <c r="G824" s="431"/>
      <c r="H824" s="431"/>
      <c r="I824" s="317"/>
      <c r="J824" s="317"/>
      <c r="K824" s="317"/>
    </row>
    <row r="825" spans="1:11" s="529" customFormat="1" ht="31.5" customHeight="1">
      <c r="A825" s="511" t="s">
        <v>204</v>
      </c>
      <c r="B825" s="431" t="s">
        <v>1107</v>
      </c>
      <c r="C825" s="515"/>
      <c r="D825" s="515"/>
      <c r="E825" s="515"/>
      <c r="F825" s="515"/>
      <c r="G825" s="515"/>
      <c r="H825" s="515"/>
      <c r="I825" s="987" t="s">
        <v>7</v>
      </c>
      <c r="J825" s="309"/>
      <c r="K825" s="987" t="s">
        <v>6</v>
      </c>
    </row>
    <row r="826" spans="1:11" s="529" customFormat="1" ht="16.5" customHeight="1">
      <c r="A826" s="513"/>
      <c r="B826" s="515" t="s">
        <v>1108</v>
      </c>
      <c r="C826" s="515"/>
      <c r="D826" s="515"/>
      <c r="E826" s="515"/>
      <c r="F826" s="515"/>
      <c r="G826" s="515"/>
      <c r="H826" s="515"/>
      <c r="I826" s="309">
        <v>227656000</v>
      </c>
      <c r="J826" s="309"/>
      <c r="K826" s="309">
        <v>162266209</v>
      </c>
    </row>
    <row r="827" spans="1:11" s="529" customFormat="1" ht="16.5" customHeight="1">
      <c r="A827" s="513"/>
      <c r="B827" s="515" t="s">
        <v>1109</v>
      </c>
      <c r="C827" s="515"/>
      <c r="D827" s="515"/>
      <c r="E827" s="515"/>
      <c r="F827" s="515"/>
      <c r="G827" s="515"/>
      <c r="H827" s="515"/>
      <c r="I827" s="309">
        <v>14591861347</v>
      </c>
      <c r="J827" s="309"/>
      <c r="K827" s="309">
        <v>14124204948</v>
      </c>
    </row>
    <row r="828" spans="1:11" s="529" customFormat="1" ht="16.5" customHeight="1">
      <c r="A828" s="513"/>
      <c r="B828" s="515" t="s">
        <v>1110</v>
      </c>
      <c r="C828" s="515"/>
      <c r="D828" s="515"/>
      <c r="E828" s="515"/>
      <c r="F828" s="515"/>
      <c r="G828" s="515"/>
      <c r="H828" s="515"/>
      <c r="I828" s="309">
        <v>2190063861</v>
      </c>
      <c r="J828" s="309"/>
      <c r="K828" s="309">
        <v>1845681773</v>
      </c>
    </row>
    <row r="829" spans="1:11" s="529" customFormat="1" ht="16.5" customHeight="1">
      <c r="A829" s="513"/>
      <c r="B829" s="515" t="s">
        <v>568</v>
      </c>
      <c r="C829" s="515"/>
      <c r="D829" s="515"/>
      <c r="E829" s="515"/>
      <c r="F829" s="515"/>
      <c r="G829" s="515"/>
      <c r="H829" s="515"/>
      <c r="I829" s="309">
        <v>4503342691</v>
      </c>
      <c r="J829" s="309"/>
      <c r="K829" s="309">
        <v>3360000000</v>
      </c>
    </row>
    <row r="830" spans="1:11" s="529" customFormat="1" ht="16.5" customHeight="1">
      <c r="A830" s="513"/>
      <c r="B830" s="515" t="s">
        <v>1081</v>
      </c>
      <c r="C830" s="515"/>
      <c r="D830" s="515"/>
      <c r="E830" s="515"/>
      <c r="F830" s="515"/>
      <c r="G830" s="515"/>
      <c r="H830" s="515"/>
      <c r="I830" s="309">
        <v>1975132281</v>
      </c>
      <c r="J830" s="309"/>
      <c r="K830" s="309">
        <v>1785680172</v>
      </c>
    </row>
    <row r="831" spans="1:11" s="529" customFormat="1" ht="16.5" customHeight="1">
      <c r="A831" s="513"/>
      <c r="B831" s="515" t="s">
        <v>1111</v>
      </c>
      <c r="C831" s="515"/>
      <c r="D831" s="515"/>
      <c r="E831" s="515"/>
      <c r="F831" s="515"/>
      <c r="G831" s="515"/>
      <c r="H831" s="515"/>
      <c r="I831" s="309">
        <v>986396576</v>
      </c>
      <c r="J831" s="309"/>
      <c r="K831" s="309">
        <v>834989073</v>
      </c>
    </row>
    <row r="832" spans="1:11" s="529" customFormat="1" ht="21.75" customHeight="1" thickBot="1">
      <c r="A832" s="511"/>
      <c r="B832" s="431"/>
      <c r="C832" s="431" t="s">
        <v>312</v>
      </c>
      <c r="D832" s="431"/>
      <c r="E832" s="431"/>
      <c r="F832" s="431"/>
      <c r="G832" s="431"/>
      <c r="H832" s="431"/>
      <c r="I832" s="577">
        <v>24474452756</v>
      </c>
      <c r="J832" s="317"/>
      <c r="K832" s="577">
        <v>22112822175</v>
      </c>
    </row>
    <row r="833" spans="1:11" s="529" customFormat="1" ht="31.5" customHeight="1" thickTop="1">
      <c r="A833" s="511" t="s">
        <v>210</v>
      </c>
      <c r="B833" s="431" t="s">
        <v>1396</v>
      </c>
      <c r="C833" s="515"/>
      <c r="D833" s="515"/>
      <c r="E833" s="515"/>
      <c r="F833" s="515"/>
      <c r="G833" s="515"/>
      <c r="H833" s="515"/>
      <c r="I833" s="987" t="s">
        <v>7</v>
      </c>
      <c r="J833" s="309"/>
      <c r="K833" s="987" t="s">
        <v>6</v>
      </c>
    </row>
    <row r="834" spans="1:11" s="529" customFormat="1" ht="16.5" customHeight="1">
      <c r="A834" s="533"/>
      <c r="B834" s="431" t="s">
        <v>1112</v>
      </c>
      <c r="C834" s="431"/>
      <c r="D834" s="575"/>
      <c r="E834" s="575"/>
      <c r="F834" s="575"/>
      <c r="G834" s="575"/>
      <c r="H834" s="534"/>
      <c r="I834" s="317">
        <v>13051616588</v>
      </c>
      <c r="J834" s="317"/>
      <c r="K834" s="317">
        <v>13540882792</v>
      </c>
    </row>
    <row r="835" spans="1:11" s="529" customFormat="1" ht="16.5" customHeight="1">
      <c r="A835" s="511"/>
      <c r="B835" s="544" t="s">
        <v>1113</v>
      </c>
      <c r="C835" s="544"/>
      <c r="D835" s="544"/>
      <c r="E835" s="544"/>
      <c r="F835" s="544"/>
      <c r="G835" s="544"/>
      <c r="H835" s="575"/>
      <c r="I835" s="317">
        <v>0</v>
      </c>
      <c r="J835" s="317"/>
      <c r="K835" s="317">
        <v>0</v>
      </c>
    </row>
    <row r="836" spans="1:11" s="529" customFormat="1" ht="16.5" customHeight="1">
      <c r="A836" s="516"/>
      <c r="B836" s="517" t="s">
        <v>1114</v>
      </c>
      <c r="C836" s="517"/>
      <c r="D836" s="673"/>
      <c r="E836" s="673"/>
      <c r="F836" s="673"/>
      <c r="G836" s="673"/>
      <c r="H836" s="517"/>
      <c r="I836" s="309">
        <v>0</v>
      </c>
      <c r="J836" s="309"/>
      <c r="K836" s="309">
        <v>0</v>
      </c>
    </row>
    <row r="837" spans="1:11" s="529" customFormat="1" ht="16.5" customHeight="1">
      <c r="A837" s="516"/>
      <c r="B837" s="517" t="s">
        <v>1091</v>
      </c>
      <c r="C837" s="517"/>
      <c r="D837" s="673"/>
      <c r="E837" s="673"/>
      <c r="F837" s="673"/>
      <c r="G837" s="673"/>
      <c r="H837" s="517"/>
      <c r="I837" s="323">
        <v>0</v>
      </c>
      <c r="J837" s="323"/>
      <c r="K837" s="323">
        <v>0</v>
      </c>
    </row>
    <row r="838" spans="1:11" s="529" customFormat="1" ht="15" hidden="1">
      <c r="A838" s="516"/>
      <c r="B838" s="517"/>
      <c r="C838" s="855" t="s">
        <v>1683</v>
      </c>
      <c r="D838" s="673"/>
      <c r="E838" s="673"/>
      <c r="F838" s="673"/>
      <c r="G838" s="673"/>
      <c r="H838" s="517"/>
      <c r="I838" s="323">
        <v>0</v>
      </c>
      <c r="J838" s="323"/>
      <c r="K838" s="323">
        <v>0</v>
      </c>
    </row>
    <row r="839" spans="1:11" s="529" customFormat="1" ht="29.25" customHeight="1">
      <c r="A839" s="511"/>
      <c r="B839" s="1128" t="s">
        <v>1115</v>
      </c>
      <c r="C839" s="1128"/>
      <c r="D839" s="1128"/>
      <c r="E839" s="1128"/>
      <c r="F839" s="650"/>
      <c r="G839" s="650"/>
      <c r="H839" s="575"/>
      <c r="I839" s="317">
        <v>13051616588</v>
      </c>
      <c r="J839" s="317"/>
      <c r="K839" s="317">
        <v>13540882792</v>
      </c>
    </row>
    <row r="840" spans="1:11" s="529" customFormat="1" ht="15.75" customHeight="1">
      <c r="A840" s="533"/>
      <c r="B840" s="515" t="s">
        <v>1116</v>
      </c>
      <c r="C840" s="515"/>
      <c r="D840" s="543"/>
      <c r="E840" s="543"/>
      <c r="F840" s="543"/>
      <c r="G840" s="543"/>
      <c r="H840" s="534"/>
      <c r="I840" s="309">
        <v>2500000</v>
      </c>
      <c r="J840" s="309"/>
      <c r="K840" s="309">
        <v>2500000</v>
      </c>
    </row>
    <row r="841" spans="1:11" s="431" customFormat="1" ht="16.5" customHeight="1" thickBot="1">
      <c r="A841" s="533"/>
      <c r="B841" s="544" t="s">
        <v>1396</v>
      </c>
      <c r="C841" s="544"/>
      <c r="D841" s="544"/>
      <c r="E841" s="544"/>
      <c r="F841" s="544"/>
      <c r="G841" s="544"/>
      <c r="H841" s="534"/>
      <c r="I841" s="619">
        <v>5220.6466352</v>
      </c>
      <c r="J841" s="317"/>
      <c r="K841" s="619">
        <v>5416.3531168</v>
      </c>
    </row>
    <row r="842" spans="1:11" s="709" customFormat="1" ht="30" customHeight="1" thickTop="1">
      <c r="A842" s="511" t="s">
        <v>215</v>
      </c>
      <c r="B842" s="544" t="s">
        <v>1117</v>
      </c>
      <c r="C842" s="522"/>
      <c r="D842" s="522"/>
      <c r="E842" s="522"/>
      <c r="F842" s="522"/>
      <c r="G842" s="522"/>
      <c r="H842" s="522"/>
      <c r="I842" s="522"/>
      <c r="J842" s="522"/>
      <c r="K842" s="522"/>
    </row>
    <row r="843" spans="1:11" s="529" customFormat="1" ht="19.5" customHeight="1">
      <c r="A843" s="515"/>
      <c r="B843" s="545" t="s">
        <v>1118</v>
      </c>
      <c r="C843" s="545"/>
      <c r="D843" s="545"/>
      <c r="E843" s="545"/>
      <c r="F843" s="545"/>
      <c r="G843" s="545"/>
      <c r="H843" s="545"/>
      <c r="I843" s="545"/>
      <c r="J843" s="545"/>
      <c r="K843" s="545"/>
    </row>
    <row r="844" spans="1:11" s="529" customFormat="1" ht="19.5" customHeight="1">
      <c r="A844" s="515"/>
      <c r="B844" s="1107" t="s">
        <v>1561</v>
      </c>
      <c r="C844" s="1107"/>
      <c r="D844" s="1107"/>
      <c r="E844" s="1107"/>
      <c r="F844" s="1107"/>
      <c r="G844" s="1107"/>
      <c r="H844" s="1107"/>
      <c r="I844" s="1107"/>
      <c r="J844" s="1107"/>
      <c r="K844" s="1107"/>
    </row>
    <row r="845" spans="1:2" s="529" customFormat="1" ht="24" customHeight="1">
      <c r="A845" s="832" t="s">
        <v>581</v>
      </c>
      <c r="B845" s="693" t="s">
        <v>1120</v>
      </c>
    </row>
    <row r="846" spans="2:11" s="529" customFormat="1" ht="61.5" customHeight="1">
      <c r="B846" s="1118" t="s">
        <v>569</v>
      </c>
      <c r="C846" s="1118"/>
      <c r="D846" s="1118"/>
      <c r="E846" s="1118"/>
      <c r="F846" s="1118"/>
      <c r="G846" s="1118"/>
      <c r="H846" s="1118"/>
      <c r="I846" s="1118"/>
      <c r="J846" s="1118"/>
      <c r="K846" s="1118"/>
    </row>
    <row r="847" spans="2:11" s="529" customFormat="1" ht="33" customHeight="1" hidden="1">
      <c r="B847" s="1118" t="s">
        <v>1729</v>
      </c>
      <c r="C847" s="1118"/>
      <c r="D847" s="1118"/>
      <c r="E847" s="1118"/>
      <c r="F847" s="1118"/>
      <c r="G847" s="1118"/>
      <c r="H847" s="1118"/>
      <c r="I847" s="1118"/>
      <c r="J847" s="1118"/>
      <c r="K847" s="1118"/>
    </row>
    <row r="848" spans="2:11" s="529" customFormat="1" ht="46.5" customHeight="1" hidden="1">
      <c r="B848" s="1118" t="s">
        <v>1121</v>
      </c>
      <c r="C848" s="1118"/>
      <c r="D848" s="1118"/>
      <c r="E848" s="1118"/>
      <c r="F848" s="1118"/>
      <c r="G848" s="1118"/>
      <c r="H848" s="1118"/>
      <c r="I848" s="1118"/>
      <c r="J848" s="1118"/>
      <c r="K848" s="1118"/>
    </row>
    <row r="849" spans="2:11" s="529" customFormat="1" ht="61.5" customHeight="1">
      <c r="B849" s="1118" t="s">
        <v>1730</v>
      </c>
      <c r="C849" s="1118"/>
      <c r="D849" s="1118"/>
      <c r="E849" s="1118"/>
      <c r="F849" s="1118"/>
      <c r="G849" s="1118"/>
      <c r="H849" s="1118"/>
      <c r="I849" s="1118"/>
      <c r="J849" s="1118"/>
      <c r="K849" s="1118"/>
    </row>
    <row r="850" s="529" customFormat="1" ht="21.75" customHeight="1">
      <c r="B850" s="693" t="s">
        <v>1122</v>
      </c>
    </row>
    <row r="851" spans="2:11" s="529" customFormat="1" ht="48" customHeight="1">
      <c r="B851" s="1118" t="s">
        <v>570</v>
      </c>
      <c r="C851" s="1118"/>
      <c r="D851" s="1118"/>
      <c r="E851" s="1118"/>
      <c r="F851" s="1118"/>
      <c r="G851" s="1118"/>
      <c r="H851" s="1118"/>
      <c r="I851" s="1118"/>
      <c r="J851" s="1118"/>
      <c r="K851" s="1118"/>
    </row>
    <row r="852" spans="2:11" s="529" customFormat="1" ht="33.75" customHeight="1">
      <c r="B852" s="1118" t="s">
        <v>1123</v>
      </c>
      <c r="C852" s="1118"/>
      <c r="D852" s="1118"/>
      <c r="E852" s="1118"/>
      <c r="F852" s="1118"/>
      <c r="G852" s="1118"/>
      <c r="H852" s="1118"/>
      <c r="I852" s="1118"/>
      <c r="J852" s="1118"/>
      <c r="K852" s="1118"/>
    </row>
    <row r="853" spans="2:11" s="529" customFormat="1" ht="40.5" customHeight="1">
      <c r="B853" s="788"/>
      <c r="C853" s="788"/>
      <c r="D853" s="788"/>
      <c r="E853" s="788"/>
      <c r="F853" s="788"/>
      <c r="G853" s="788"/>
      <c r="H853" s="788"/>
      <c r="I853" s="788"/>
      <c r="J853" s="788"/>
      <c r="K853" s="788"/>
    </row>
    <row r="854" s="529" customFormat="1" ht="21.75" customHeight="1">
      <c r="B854" s="676" t="s">
        <v>1124</v>
      </c>
    </row>
    <row r="855" spans="1:11" s="529" customFormat="1" ht="15" customHeight="1" hidden="1">
      <c r="A855" s="515"/>
      <c r="B855" s="545" t="s">
        <v>1125</v>
      </c>
      <c r="C855" s="545"/>
      <c r="D855" s="545"/>
      <c r="E855" s="545"/>
      <c r="F855" s="545"/>
      <c r="G855" s="545"/>
      <c r="H855" s="545"/>
      <c r="I855" s="545"/>
      <c r="J855" s="545"/>
      <c r="K855" s="545"/>
    </row>
    <row r="856" spans="1:11" s="529" customFormat="1" ht="15" hidden="1">
      <c r="A856" s="515"/>
      <c r="B856" s="1107" t="s">
        <v>1127</v>
      </c>
      <c r="C856" s="1107"/>
      <c r="D856" s="1107"/>
      <c r="E856" s="1107"/>
      <c r="F856" s="1107"/>
      <c r="G856" s="1107"/>
      <c r="H856" s="1107"/>
      <c r="I856" s="1107"/>
      <c r="J856" s="1107"/>
      <c r="K856" s="1107"/>
    </row>
    <row r="857" spans="1:11" s="529" customFormat="1" ht="15" hidden="1">
      <c r="A857" s="515"/>
      <c r="B857" s="515" t="s">
        <v>1128</v>
      </c>
      <c r="C857" s="545"/>
      <c r="D857" s="545"/>
      <c r="E857" s="545"/>
      <c r="F857" s="545"/>
      <c r="G857" s="545"/>
      <c r="H857" s="545"/>
      <c r="I857" s="545"/>
      <c r="J857" s="545"/>
      <c r="K857" s="545"/>
    </row>
    <row r="858" spans="2:11" s="529" customFormat="1" ht="31.5" customHeight="1">
      <c r="B858" s="1118" t="s">
        <v>1562</v>
      </c>
      <c r="C858" s="1118"/>
      <c r="D858" s="1118"/>
      <c r="E858" s="1118"/>
      <c r="F858" s="1118"/>
      <c r="G858" s="1118"/>
      <c r="H858" s="1118"/>
      <c r="I858" s="1118"/>
      <c r="J858" s="1118"/>
      <c r="K858" s="1118"/>
    </row>
    <row r="859" spans="2:11" s="529" customFormat="1" ht="32.25" customHeight="1">
      <c r="B859" s="1118" t="s">
        <v>1563</v>
      </c>
      <c r="C859" s="1118"/>
      <c r="D859" s="1118"/>
      <c r="E859" s="1118"/>
      <c r="F859" s="1118"/>
      <c r="G859" s="1118"/>
      <c r="H859" s="1118"/>
      <c r="I859" s="1118"/>
      <c r="J859" s="1118"/>
      <c r="K859" s="1118"/>
    </row>
    <row r="860" spans="6:11" s="529" customFormat="1" ht="45">
      <c r="F860" s="682"/>
      <c r="G860" s="682"/>
      <c r="I860" s="682" t="s">
        <v>1129</v>
      </c>
      <c r="K860" s="683" t="s">
        <v>381</v>
      </c>
    </row>
    <row r="861" spans="2:5" s="529" customFormat="1" ht="27.75" customHeight="1">
      <c r="B861" s="1138" t="s">
        <v>1540</v>
      </c>
      <c r="C861" s="1138"/>
      <c r="D861" s="1138"/>
      <c r="E861" s="1138"/>
    </row>
    <row r="862" spans="2:11" s="529" customFormat="1" ht="15">
      <c r="B862" s="529" t="s">
        <v>15</v>
      </c>
      <c r="I862" s="688">
        <v>100</v>
      </c>
      <c r="K862" s="963">
        <v>85969996.55</v>
      </c>
    </row>
    <row r="863" spans="9:11" s="529" customFormat="1" ht="15">
      <c r="I863" s="688">
        <v>-100</v>
      </c>
      <c r="K863" s="963">
        <v>-85969996.55</v>
      </c>
    </row>
    <row r="864" spans="2:9" s="529" customFormat="1" ht="27.75" customHeight="1">
      <c r="B864" s="1138" t="s">
        <v>1539</v>
      </c>
      <c r="C864" s="1138"/>
      <c r="D864" s="1138"/>
      <c r="E864" s="1138"/>
      <c r="I864" s="688"/>
    </row>
    <row r="865" spans="2:11" s="529" customFormat="1" ht="15">
      <c r="B865" s="529" t="s">
        <v>15</v>
      </c>
      <c r="I865" s="688">
        <v>300</v>
      </c>
      <c r="K865" s="963">
        <v>749911178.8199999</v>
      </c>
    </row>
    <row r="866" spans="9:11" s="529" customFormat="1" ht="15">
      <c r="I866" s="688">
        <v>-300</v>
      </c>
      <c r="K866" s="963">
        <v>-749911178.8199999</v>
      </c>
    </row>
    <row r="867" spans="2:11" s="529" customFormat="1" ht="45" customHeight="1">
      <c r="B867" s="1118" t="s">
        <v>1541</v>
      </c>
      <c r="C867" s="1118"/>
      <c r="D867" s="1118"/>
      <c r="E867" s="1118"/>
      <c r="F867" s="1118"/>
      <c r="G867" s="1118"/>
      <c r="H867" s="1118"/>
      <c r="I867" s="1118"/>
      <c r="J867" s="1118"/>
      <c r="K867" s="1118"/>
    </row>
    <row r="868" s="529" customFormat="1" ht="15" hidden="1">
      <c r="B868" s="693" t="s">
        <v>1480</v>
      </c>
    </row>
    <row r="869" spans="2:11" s="529" customFormat="1" ht="46.5" customHeight="1" hidden="1">
      <c r="B869" s="1118" t="s">
        <v>1481</v>
      </c>
      <c r="C869" s="1118"/>
      <c r="D869" s="1118"/>
      <c r="E869" s="1118"/>
      <c r="F869" s="1118"/>
      <c r="G869" s="1118"/>
      <c r="H869" s="1118"/>
      <c r="I869" s="1118"/>
      <c r="J869" s="1118"/>
      <c r="K869" s="1118"/>
    </row>
    <row r="870" spans="2:11" s="529" customFormat="1" ht="47.25" customHeight="1" hidden="1">
      <c r="B870" s="1118" t="s">
        <v>1564</v>
      </c>
      <c r="C870" s="1118"/>
      <c r="D870" s="1118"/>
      <c r="E870" s="1118"/>
      <c r="F870" s="1118"/>
      <c r="G870" s="1118"/>
      <c r="H870" s="1118"/>
      <c r="I870" s="1118"/>
      <c r="J870" s="1118"/>
      <c r="K870" s="1118"/>
    </row>
    <row r="871" s="529" customFormat="1" ht="21.75" customHeight="1" hidden="1">
      <c r="B871" s="676" t="s">
        <v>1483</v>
      </c>
    </row>
    <row r="872" spans="1:11" s="529" customFormat="1" ht="18" customHeight="1" hidden="1">
      <c r="A872" s="515"/>
      <c r="B872" s="545" t="s">
        <v>1484</v>
      </c>
      <c r="C872" s="545"/>
      <c r="D872" s="545"/>
      <c r="E872" s="545"/>
      <c r="F872" s="545"/>
      <c r="G872" s="545"/>
      <c r="H872" s="545"/>
      <c r="I872" s="545"/>
      <c r="J872" s="545"/>
      <c r="K872" s="545"/>
    </row>
    <row r="873" spans="1:11" s="529" customFormat="1" ht="31.5" customHeight="1" hidden="1">
      <c r="A873" s="515"/>
      <c r="B873" s="1107" t="s">
        <v>1485</v>
      </c>
      <c r="C873" s="1107"/>
      <c r="D873" s="1107"/>
      <c r="E873" s="1107"/>
      <c r="F873" s="1107"/>
      <c r="G873" s="1107"/>
      <c r="H873" s="1107"/>
      <c r="I873" s="1107"/>
      <c r="J873" s="1107"/>
      <c r="K873" s="1107"/>
    </row>
    <row r="874" spans="1:11" s="529" customFormat="1" ht="18" customHeight="1" hidden="1">
      <c r="A874" s="515"/>
      <c r="B874" s="545" t="s">
        <v>1486</v>
      </c>
      <c r="C874" s="545"/>
      <c r="D874" s="545"/>
      <c r="E874" s="545"/>
      <c r="F874" s="545"/>
      <c r="G874" s="545"/>
      <c r="H874" s="545"/>
      <c r="I874" s="545"/>
      <c r="J874" s="545"/>
      <c r="K874" s="545"/>
    </row>
    <row r="875" spans="2:11" s="529" customFormat="1" ht="31.5" customHeight="1" hidden="1">
      <c r="B875" s="1118" t="s">
        <v>1565</v>
      </c>
      <c r="C875" s="1118"/>
      <c r="D875" s="1118"/>
      <c r="E875" s="1118"/>
      <c r="F875" s="1118"/>
      <c r="G875" s="1118"/>
      <c r="H875" s="1118"/>
      <c r="I875" s="1118"/>
      <c r="J875" s="1118"/>
      <c r="K875" s="1118"/>
    </row>
    <row r="876" spans="2:11" s="529" customFormat="1" ht="60.75" customHeight="1" hidden="1">
      <c r="B876" s="1118" t="s">
        <v>1566</v>
      </c>
      <c r="C876" s="1118"/>
      <c r="D876" s="1118"/>
      <c r="E876" s="1118"/>
      <c r="F876" s="1118"/>
      <c r="G876" s="1118"/>
      <c r="H876" s="1118"/>
      <c r="I876" s="1118"/>
      <c r="J876" s="1118"/>
      <c r="K876" s="1118"/>
    </row>
    <row r="877" s="529" customFormat="1" ht="12.75" customHeight="1" hidden="1">
      <c r="K877" s="687" t="s">
        <v>382</v>
      </c>
    </row>
    <row r="878" s="529" customFormat="1" ht="30.75" customHeight="1" hidden="1">
      <c r="K878" s="687"/>
    </row>
    <row r="879" spans="5:11" s="529" customFormat="1" ht="30.75" customHeight="1" hidden="1">
      <c r="E879" s="683"/>
      <c r="G879" s="705" t="s">
        <v>1487</v>
      </c>
      <c r="I879" s="705" t="s">
        <v>1488</v>
      </c>
      <c r="K879" s="683" t="s">
        <v>381</v>
      </c>
    </row>
    <row r="880" spans="2:11" s="529" customFormat="1" ht="15" hidden="1">
      <c r="B880" s="529" t="s">
        <v>931</v>
      </c>
      <c r="E880" s="688"/>
      <c r="F880" s="688"/>
      <c r="G880" s="994">
        <v>0.005</v>
      </c>
      <c r="I880" s="993">
        <v>0.02</v>
      </c>
      <c r="K880" s="890" t="e">
        <v>#REF!</v>
      </c>
    </row>
    <row r="881" spans="5:11" s="529" customFormat="1" ht="15" hidden="1">
      <c r="E881" s="688"/>
      <c r="F881" s="688"/>
      <c r="G881" s="994">
        <v>-0.005</v>
      </c>
      <c r="I881" s="993">
        <v>-0.02</v>
      </c>
      <c r="K881" s="890" t="e">
        <v>#REF!</v>
      </c>
    </row>
    <row r="882" spans="2:11" s="529" customFormat="1" ht="15" hidden="1">
      <c r="B882" s="529" t="s">
        <v>933</v>
      </c>
      <c r="E882" s="688"/>
      <c r="F882" s="688"/>
      <c r="G882" s="994">
        <v>0.005</v>
      </c>
      <c r="I882" s="993">
        <v>0.05</v>
      </c>
      <c r="K882" s="890">
        <v>2218017260.495</v>
      </c>
    </row>
    <row r="883" spans="5:11" s="529" customFormat="1" ht="15" hidden="1">
      <c r="E883" s="688"/>
      <c r="F883" s="688"/>
      <c r="G883" s="994">
        <v>-0.005</v>
      </c>
      <c r="I883" s="993">
        <v>-0.05</v>
      </c>
      <c r="K883" s="890">
        <v>-2218017260.495</v>
      </c>
    </row>
    <row r="884" spans="1:2" s="529" customFormat="1" ht="15" hidden="1">
      <c r="A884" s="676"/>
      <c r="B884" s="693" t="s">
        <v>1499</v>
      </c>
    </row>
    <row r="885" spans="2:11" s="529" customFormat="1" ht="62.25" customHeight="1" hidden="1">
      <c r="B885" s="1118" t="s">
        <v>1567</v>
      </c>
      <c r="C885" s="1118"/>
      <c r="D885" s="1118"/>
      <c r="E885" s="1118"/>
      <c r="F885" s="1118"/>
      <c r="G885" s="1118"/>
      <c r="H885" s="1118"/>
      <c r="I885" s="1118"/>
      <c r="J885" s="1118"/>
      <c r="K885" s="1118"/>
    </row>
    <row r="886" spans="2:11" s="529" customFormat="1" ht="63" customHeight="1" hidden="1">
      <c r="B886" s="1118" t="s">
        <v>1549</v>
      </c>
      <c r="C886" s="1118"/>
      <c r="D886" s="1118"/>
      <c r="E886" s="1118"/>
      <c r="F886" s="1118"/>
      <c r="G886" s="1118"/>
      <c r="H886" s="1118"/>
      <c r="I886" s="1118"/>
      <c r="J886" s="1118"/>
      <c r="K886" s="1118"/>
    </row>
    <row r="887" spans="2:11" s="529" customFormat="1" ht="17.25" customHeight="1" hidden="1">
      <c r="B887" s="693" t="s">
        <v>1796</v>
      </c>
      <c r="C887" s="788"/>
      <c r="D887" s="788"/>
      <c r="E887" s="788"/>
      <c r="F887" s="788"/>
      <c r="G887" s="788"/>
      <c r="H887" s="788"/>
      <c r="I887" s="788"/>
      <c r="J887" s="788"/>
      <c r="K887" s="788"/>
    </row>
    <row r="888" spans="2:11" s="529" customFormat="1" ht="79.5" customHeight="1" hidden="1">
      <c r="B888" s="1118" t="s">
        <v>1795</v>
      </c>
      <c r="C888" s="1118"/>
      <c r="D888" s="1118"/>
      <c r="E888" s="1118"/>
      <c r="F888" s="1118"/>
      <c r="G888" s="1118"/>
      <c r="H888" s="1118"/>
      <c r="I888" s="1118"/>
      <c r="J888" s="1118"/>
      <c r="K888" s="1118"/>
    </row>
    <row r="889" spans="1:2" s="529" customFormat="1" ht="22.5" customHeight="1">
      <c r="A889" s="833" t="s">
        <v>582</v>
      </c>
      <c r="B889" s="693" t="s">
        <v>1504</v>
      </c>
    </row>
    <row r="890" spans="2:11" s="529" customFormat="1" ht="61.5" customHeight="1">
      <c r="B890" s="1118" t="s">
        <v>1568</v>
      </c>
      <c r="C890" s="1118"/>
      <c r="D890" s="1118"/>
      <c r="E890" s="1118"/>
      <c r="F890" s="1118"/>
      <c r="G890" s="1118"/>
      <c r="H890" s="1118"/>
      <c r="I890" s="1118"/>
      <c r="J890" s="1118"/>
      <c r="K890" s="1118"/>
    </row>
    <row r="891" s="529" customFormat="1" ht="21.75" customHeight="1">
      <c r="B891" s="676" t="s">
        <v>1505</v>
      </c>
    </row>
    <row r="892" spans="2:11" s="529" customFormat="1" ht="48" customHeight="1">
      <c r="B892" s="1118" t="s">
        <v>1569</v>
      </c>
      <c r="C892" s="1118"/>
      <c r="D892" s="1118"/>
      <c r="E892" s="1118"/>
      <c r="F892" s="1118"/>
      <c r="G892" s="1118"/>
      <c r="H892" s="1118"/>
      <c r="I892" s="1118"/>
      <c r="J892" s="1118"/>
      <c r="K892" s="1118"/>
    </row>
    <row r="893" s="529" customFormat="1" ht="21" customHeight="1">
      <c r="B893" s="676" t="s">
        <v>855</v>
      </c>
    </row>
    <row r="894" spans="2:11" s="529" customFormat="1" ht="31.5" customHeight="1">
      <c r="B894" s="1118" t="s">
        <v>1507</v>
      </c>
      <c r="C894" s="1118"/>
      <c r="D894" s="1118"/>
      <c r="E894" s="1118"/>
      <c r="F894" s="1118"/>
      <c r="G894" s="1118"/>
      <c r="H894" s="1118"/>
      <c r="I894" s="1118"/>
      <c r="J894" s="1118"/>
      <c r="K894" s="1118"/>
    </row>
    <row r="895" spans="2:11" s="529" customFormat="1" ht="15" customHeight="1" hidden="1">
      <c r="B895" s="1118" t="s">
        <v>487</v>
      </c>
      <c r="C895" s="1118"/>
      <c r="D895" s="1118"/>
      <c r="E895" s="1118"/>
      <c r="F895" s="1118"/>
      <c r="G895" s="1118"/>
      <c r="H895" s="1118"/>
      <c r="I895" s="1118"/>
      <c r="J895" s="1118"/>
      <c r="K895" s="1118"/>
    </row>
    <row r="896" s="529" customFormat="1" ht="15" customHeight="1" hidden="1">
      <c r="K896" s="687" t="s">
        <v>382</v>
      </c>
    </row>
    <row r="897" spans="6:11" s="529" customFormat="1" ht="15" customHeight="1" hidden="1">
      <c r="F897" s="775"/>
      <c r="G897" s="1150" t="s">
        <v>1510</v>
      </c>
      <c r="H897" s="1150"/>
      <c r="I897" s="1150"/>
      <c r="J897" s="1150"/>
      <c r="K897" s="1150"/>
    </row>
    <row r="898" spans="3:11" s="529" customFormat="1" ht="105" customHeight="1" hidden="1">
      <c r="C898" s="529" t="s">
        <v>1511</v>
      </c>
      <c r="E898" s="704" t="s">
        <v>1512</v>
      </c>
      <c r="F898" s="776" t="s">
        <v>1513</v>
      </c>
      <c r="G898" s="777" t="s">
        <v>1514</v>
      </c>
      <c r="H898" s="778" t="s">
        <v>1515</v>
      </c>
      <c r="I898" s="778" t="s">
        <v>1516</v>
      </c>
      <c r="J898" s="778"/>
      <c r="K898" s="778" t="s">
        <v>1517</v>
      </c>
    </row>
    <row r="899" s="529" customFormat="1" ht="15" customHeight="1" hidden="1">
      <c r="B899" s="529" t="s">
        <v>1519</v>
      </c>
    </row>
    <row r="900" s="529" customFormat="1" ht="15" customHeight="1" hidden="1">
      <c r="B900" s="529" t="s">
        <v>1520</v>
      </c>
    </row>
    <row r="901" spans="1:2" s="529" customFormat="1" ht="24" customHeight="1">
      <c r="A901" s="833" t="s">
        <v>583</v>
      </c>
      <c r="B901" s="693" t="s">
        <v>1521</v>
      </c>
    </row>
    <row r="902" spans="2:11" s="529" customFormat="1" ht="47.25" customHeight="1">
      <c r="B902" s="1118" t="s">
        <v>1522</v>
      </c>
      <c r="C902" s="1118"/>
      <c r="D902" s="1118"/>
      <c r="E902" s="1118"/>
      <c r="F902" s="1118"/>
      <c r="G902" s="1118"/>
      <c r="H902" s="1118"/>
      <c r="I902" s="1118"/>
      <c r="J902" s="1118"/>
      <c r="K902" s="1118"/>
    </row>
    <row r="903" spans="2:11" s="529" customFormat="1" ht="46.5" customHeight="1">
      <c r="B903" s="1118" t="s">
        <v>1523</v>
      </c>
      <c r="C903" s="1118"/>
      <c r="D903" s="1118"/>
      <c r="E903" s="1118"/>
      <c r="F903" s="1118"/>
      <c r="G903" s="1118"/>
      <c r="H903" s="1118"/>
      <c r="I903" s="1118"/>
      <c r="J903" s="1118"/>
      <c r="K903" s="1118"/>
    </row>
    <row r="904" spans="2:11" s="529" customFormat="1" ht="33.75" customHeight="1">
      <c r="B904" s="1118" t="s">
        <v>1524</v>
      </c>
      <c r="C904" s="1118"/>
      <c r="D904" s="1118"/>
      <c r="E904" s="1118"/>
      <c r="F904" s="1118"/>
      <c r="G904" s="1118"/>
      <c r="H904" s="1118"/>
      <c r="I904" s="1118"/>
      <c r="J904" s="1118"/>
      <c r="K904" s="1118"/>
    </row>
    <row r="905" spans="9:11" s="529" customFormat="1" ht="12.75" customHeight="1" hidden="1">
      <c r="I905" s="687"/>
      <c r="K905" s="687" t="s">
        <v>382</v>
      </c>
    </row>
    <row r="906" spans="9:11" s="529" customFormat="1" ht="40.5" customHeight="1">
      <c r="I906" s="687"/>
      <c r="K906" s="687"/>
    </row>
    <row r="907" spans="2:11" s="529" customFormat="1" ht="24" customHeight="1">
      <c r="B907" s="1140" t="s">
        <v>1719</v>
      </c>
      <c r="C907" s="1140"/>
      <c r="D907" s="1140"/>
      <c r="E907" s="705" t="s">
        <v>231</v>
      </c>
      <c r="F907" s="705"/>
      <c r="G907" s="705" t="s">
        <v>1525</v>
      </c>
      <c r="H907" s="705"/>
      <c r="I907" s="705" t="s">
        <v>233</v>
      </c>
      <c r="K907" s="705" t="s">
        <v>1511</v>
      </c>
    </row>
    <row r="908" spans="2:11" s="529" customFormat="1" ht="22.5" customHeight="1" hidden="1">
      <c r="B908" s="1118" t="s">
        <v>1526</v>
      </c>
      <c r="C908" s="1118"/>
      <c r="E908" s="890">
        <v>0</v>
      </c>
      <c r="F908" s="890"/>
      <c r="G908" s="890">
        <v>0</v>
      </c>
      <c r="H908" s="890"/>
      <c r="I908" s="890">
        <v>0</v>
      </c>
      <c r="J908" s="890"/>
      <c r="K908" s="890">
        <v>0</v>
      </c>
    </row>
    <row r="909" spans="2:11" s="529" customFormat="1" ht="18.75" customHeight="1">
      <c r="B909" s="529" t="s">
        <v>187</v>
      </c>
      <c r="E909" s="890">
        <v>876652632</v>
      </c>
      <c r="F909" s="890"/>
      <c r="G909" s="890">
        <v>0</v>
      </c>
      <c r="H909" s="890"/>
      <c r="I909" s="890">
        <v>0</v>
      </c>
      <c r="J909" s="890"/>
      <c r="K909" s="890">
        <v>876652632</v>
      </c>
    </row>
    <row r="910" spans="2:11" s="529" customFormat="1" ht="49.5" customHeight="1">
      <c r="B910" s="1118" t="s">
        <v>1527</v>
      </c>
      <c r="C910" s="1118"/>
      <c r="E910" s="890">
        <v>1531617600</v>
      </c>
      <c r="F910" s="890"/>
      <c r="G910" s="890">
        <v>0</v>
      </c>
      <c r="H910" s="890"/>
      <c r="I910" s="890">
        <v>0</v>
      </c>
      <c r="J910" s="890"/>
      <c r="K910" s="890">
        <v>1531617600</v>
      </c>
    </row>
    <row r="911" spans="2:11" s="529" customFormat="1" ht="21" customHeight="1" thickBot="1">
      <c r="B911" s="706"/>
      <c r="C911" s="706"/>
      <c r="D911" s="707"/>
      <c r="E911" s="892">
        <v>2408270232</v>
      </c>
      <c r="F911" s="891"/>
      <c r="G911" s="892">
        <v>0</v>
      </c>
      <c r="H911" s="892"/>
      <c r="I911" s="892">
        <v>0</v>
      </c>
      <c r="J911" s="892">
        <v>0</v>
      </c>
      <c r="K911" s="892">
        <v>2408270232</v>
      </c>
    </row>
    <row r="912" spans="2:11" s="529" customFormat="1" ht="91.5" customHeight="1" hidden="1" thickTop="1">
      <c r="B912" s="706"/>
      <c r="C912" s="706"/>
      <c r="D912" s="903"/>
      <c r="E912" s="844"/>
      <c r="F912" s="904"/>
      <c r="G912" s="844"/>
      <c r="H912" s="844"/>
      <c r="I912" s="844"/>
      <c r="J912" s="844"/>
      <c r="K912" s="844"/>
    </row>
    <row r="913" spans="2:11" s="529" customFormat="1" ht="24" customHeight="1" thickTop="1">
      <c r="B913" s="1140" t="s">
        <v>1519</v>
      </c>
      <c r="C913" s="1140"/>
      <c r="D913" s="1140"/>
      <c r="E913" s="705" t="s">
        <v>231</v>
      </c>
      <c r="F913" s="705"/>
      <c r="G913" s="705" t="s">
        <v>1525</v>
      </c>
      <c r="H913" s="705"/>
      <c r="I913" s="705" t="s">
        <v>233</v>
      </c>
      <c r="K913" s="705" t="s">
        <v>1511</v>
      </c>
    </row>
    <row r="914" spans="2:11" s="529" customFormat="1" ht="18" customHeight="1" hidden="1">
      <c r="B914" s="1118" t="s">
        <v>1526</v>
      </c>
      <c r="C914" s="1118"/>
      <c r="E914" s="890">
        <v>0</v>
      </c>
      <c r="F914" s="890"/>
      <c r="G914" s="890">
        <v>0</v>
      </c>
      <c r="H914" s="890"/>
      <c r="I914" s="890">
        <v>0</v>
      </c>
      <c r="J914" s="890"/>
      <c r="K914" s="890">
        <v>0</v>
      </c>
    </row>
    <row r="915" spans="2:11" s="529" customFormat="1" ht="18" customHeight="1">
      <c r="B915" s="529" t="s">
        <v>187</v>
      </c>
      <c r="E915" s="890">
        <v>531608702</v>
      </c>
      <c r="F915" s="890"/>
      <c r="G915" s="890">
        <v>0</v>
      </c>
      <c r="H915" s="890"/>
      <c r="I915" s="890">
        <v>0</v>
      </c>
      <c r="J915" s="890"/>
      <c r="K915" s="890">
        <v>531608702</v>
      </c>
    </row>
    <row r="916" spans="2:11" s="529" customFormat="1" ht="45" customHeight="1">
      <c r="B916" s="1118" t="s">
        <v>1527</v>
      </c>
      <c r="C916" s="1118"/>
      <c r="E916" s="890">
        <v>841453650</v>
      </c>
      <c r="F916" s="890"/>
      <c r="G916" s="890">
        <v>0</v>
      </c>
      <c r="H916" s="890"/>
      <c r="I916" s="890">
        <v>0</v>
      </c>
      <c r="J916" s="890"/>
      <c r="K916" s="890">
        <v>841453650</v>
      </c>
    </row>
    <row r="917" spans="4:11" s="529" customFormat="1" ht="21" customHeight="1" thickBot="1">
      <c r="D917" s="707"/>
      <c r="E917" s="892">
        <v>1373062352</v>
      </c>
      <c r="F917" s="891"/>
      <c r="G917" s="892">
        <v>0</v>
      </c>
      <c r="H917" s="892"/>
      <c r="I917" s="892">
        <v>0</v>
      </c>
      <c r="J917" s="892">
        <v>0</v>
      </c>
      <c r="K917" s="892">
        <v>1373062352</v>
      </c>
    </row>
    <row r="918" spans="2:11" s="529" customFormat="1" ht="48" customHeight="1" thickTop="1">
      <c r="B918" s="1118" t="s">
        <v>1528</v>
      </c>
      <c r="C918" s="1118"/>
      <c r="D918" s="1118"/>
      <c r="E918" s="1118"/>
      <c r="F918" s="1118"/>
      <c r="G918" s="1118"/>
      <c r="H918" s="1118"/>
      <c r="I918" s="1118"/>
      <c r="J918" s="1118"/>
      <c r="K918" s="1118"/>
    </row>
    <row r="919" spans="2:11" s="529" customFormat="1" ht="21" customHeight="1" hidden="1">
      <c r="B919" s="709" t="s">
        <v>1529</v>
      </c>
      <c r="J919" s="685"/>
      <c r="K919" s="685"/>
    </row>
    <row r="920" spans="2:11" s="529" customFormat="1" ht="36" customHeight="1" hidden="1">
      <c r="B920" s="1118" t="s">
        <v>1530</v>
      </c>
      <c r="C920" s="1118"/>
      <c r="D920" s="1118"/>
      <c r="E920" s="1118"/>
      <c r="F920" s="1118"/>
      <c r="G920" s="1118"/>
      <c r="H920" s="1118"/>
      <c r="I920" s="1118"/>
      <c r="J920" s="1118"/>
      <c r="K920" s="1118"/>
    </row>
    <row r="921" spans="2:11" s="529" customFormat="1" ht="70.5" customHeight="1" hidden="1">
      <c r="B921" s="1118" t="s">
        <v>1570</v>
      </c>
      <c r="C921" s="1118"/>
      <c r="D921" s="1118"/>
      <c r="E921" s="1118"/>
      <c r="F921" s="1118"/>
      <c r="G921" s="1118"/>
      <c r="H921" s="1118"/>
      <c r="I921" s="1118"/>
      <c r="J921" s="1118"/>
      <c r="K921" s="1118"/>
    </row>
    <row r="922" spans="2:11" s="529" customFormat="1" ht="35.25" customHeight="1" hidden="1">
      <c r="B922" s="1118" t="s">
        <v>1571</v>
      </c>
      <c r="C922" s="1118"/>
      <c r="D922" s="1118"/>
      <c r="E922" s="1118"/>
      <c r="F922" s="1118"/>
      <c r="G922" s="1118"/>
      <c r="H922" s="1118"/>
      <c r="I922" s="1118"/>
      <c r="J922" s="1118"/>
      <c r="K922" s="1118"/>
    </row>
    <row r="923" spans="1:11" s="529" customFormat="1" ht="29.25" customHeight="1">
      <c r="A923" s="834" t="s">
        <v>234</v>
      </c>
      <c r="B923" s="709" t="s">
        <v>587</v>
      </c>
      <c r="J923" s="685"/>
      <c r="K923" s="685"/>
    </row>
    <row r="924" spans="1:11" s="529" customFormat="1" ht="30" customHeight="1" hidden="1">
      <c r="A924" s="592" t="s">
        <v>1534</v>
      </c>
      <c r="B924" s="431"/>
      <c r="C924" s="431"/>
      <c r="D924" s="431"/>
      <c r="E924" s="431"/>
      <c r="F924" s="431"/>
      <c r="G924" s="431"/>
      <c r="H924" s="431"/>
      <c r="I924" s="317"/>
      <c r="J924" s="317"/>
      <c r="K924" s="317"/>
    </row>
    <row r="925" spans="1:11" s="529" customFormat="1" ht="34.5" customHeight="1" hidden="1">
      <c r="A925" s="511" t="s">
        <v>485</v>
      </c>
      <c r="B925" s="1113" t="s">
        <v>1535</v>
      </c>
      <c r="C925" s="1113"/>
      <c r="D925" s="1113"/>
      <c r="E925" s="1113"/>
      <c r="F925" s="1113"/>
      <c r="G925" s="1113"/>
      <c r="H925" s="1113"/>
      <c r="I925" s="1113"/>
      <c r="J925" s="1113"/>
      <c r="K925" s="1113"/>
    </row>
    <row r="926" spans="1:11" s="529" customFormat="1" ht="34.5" customHeight="1" hidden="1">
      <c r="A926" s="513"/>
      <c r="B926" s="1107" t="s">
        <v>589</v>
      </c>
      <c r="C926" s="1107"/>
      <c r="D926" s="1107"/>
      <c r="E926" s="1107"/>
      <c r="F926" s="1107"/>
      <c r="G926" s="1107"/>
      <c r="H926" s="1107"/>
      <c r="I926" s="1107"/>
      <c r="J926" s="1107"/>
      <c r="K926" s="1107"/>
    </row>
    <row r="927" spans="1:11" s="529" customFormat="1" ht="19.5" customHeight="1" hidden="1">
      <c r="A927" s="516"/>
      <c r="B927" s="1107" t="s">
        <v>590</v>
      </c>
      <c r="C927" s="1107"/>
      <c r="D927" s="1107"/>
      <c r="E927" s="1107"/>
      <c r="F927" s="1107"/>
      <c r="G927" s="1107"/>
      <c r="H927" s="1107"/>
      <c r="I927" s="1107"/>
      <c r="J927" s="1107"/>
      <c r="K927" s="1107"/>
    </row>
    <row r="928" spans="1:11" s="529" customFormat="1" ht="48" customHeight="1" hidden="1">
      <c r="A928" s="513"/>
      <c r="B928" s="1107" t="s">
        <v>591</v>
      </c>
      <c r="C928" s="1107"/>
      <c r="D928" s="1107"/>
      <c r="E928" s="1107"/>
      <c r="F928" s="1107"/>
      <c r="G928" s="1107"/>
      <c r="H928" s="1107"/>
      <c r="I928" s="1107"/>
      <c r="J928" s="1107"/>
      <c r="K928" s="1107"/>
    </row>
    <row r="929" spans="1:11" s="529" customFormat="1" ht="30" customHeight="1">
      <c r="A929" s="592" t="s">
        <v>1603</v>
      </c>
      <c r="B929" s="431"/>
      <c r="C929" s="431"/>
      <c r="D929" s="431"/>
      <c r="E929" s="431"/>
      <c r="F929" s="431"/>
      <c r="G929" s="431"/>
      <c r="H929" s="431"/>
      <c r="I929" s="317"/>
      <c r="J929" s="317"/>
      <c r="K929" s="317"/>
    </row>
    <row r="930" spans="1:11" s="529" customFormat="1" ht="25.5" customHeight="1" hidden="1">
      <c r="A930" s="511" t="s">
        <v>62</v>
      </c>
      <c r="B930" s="431" t="s">
        <v>593</v>
      </c>
      <c r="C930" s="515"/>
      <c r="D930" s="515"/>
      <c r="E930" s="515"/>
      <c r="F930" s="515"/>
      <c r="G930" s="515"/>
      <c r="H930" s="515"/>
      <c r="I930" s="309"/>
      <c r="J930" s="309"/>
      <c r="K930" s="309"/>
    </row>
    <row r="931" spans="1:11" s="529" customFormat="1" ht="25.5" customHeight="1">
      <c r="A931" s="511" t="s">
        <v>62</v>
      </c>
      <c r="B931" s="592" t="s">
        <v>55</v>
      </c>
      <c r="C931" s="515"/>
      <c r="D931" s="586"/>
      <c r="E931" s="515"/>
      <c r="F931" s="515"/>
      <c r="G931" s="515"/>
      <c r="H931" s="515"/>
      <c r="I931" s="309"/>
      <c r="J931" s="309"/>
      <c r="K931" s="309"/>
    </row>
    <row r="932" spans="1:11" s="529" customFormat="1" ht="32.25" customHeight="1">
      <c r="A932" s="511"/>
      <c r="B932" s="1107" t="s">
        <v>56</v>
      </c>
      <c r="C932" s="1107"/>
      <c r="D932" s="1107"/>
      <c r="E932" s="1107"/>
      <c r="F932" s="1107"/>
      <c r="G932" s="1107"/>
      <c r="H932" s="1107"/>
      <c r="I932" s="1107"/>
      <c r="J932" s="1107"/>
      <c r="K932" s="1107"/>
    </row>
    <row r="933" spans="1:11" s="529" customFormat="1" ht="25.5" customHeight="1">
      <c r="A933" s="511" t="s">
        <v>64</v>
      </c>
      <c r="B933" s="592" t="s">
        <v>387</v>
      </c>
      <c r="C933" s="586"/>
      <c r="D933" s="586"/>
      <c r="E933" s="586"/>
      <c r="F933" s="586"/>
      <c r="G933" s="586"/>
      <c r="H933" s="586"/>
      <c r="I933" s="309"/>
      <c r="J933" s="309"/>
      <c r="K933" s="309"/>
    </row>
    <row r="934" spans="1:11" s="529" customFormat="1" ht="19.5" customHeight="1">
      <c r="A934" s="511"/>
      <c r="B934" s="586" t="s">
        <v>1550</v>
      </c>
      <c r="C934" s="586"/>
      <c r="D934" s="586"/>
      <c r="E934" s="586"/>
      <c r="F934" s="586"/>
      <c r="G934" s="586"/>
      <c r="H934" s="586"/>
      <c r="I934" s="309"/>
      <c r="J934" s="309"/>
      <c r="K934" s="309"/>
    </row>
    <row r="935" spans="1:11" s="1059" customFormat="1" ht="36" customHeight="1">
      <c r="A935" s="1053"/>
      <c r="B935" s="1054" t="s">
        <v>388</v>
      </c>
      <c r="C935" s="1055"/>
      <c r="D935" s="1056"/>
      <c r="E935" s="1056" t="s">
        <v>389</v>
      </c>
      <c r="F935" s="1056"/>
      <c r="G935" s="975" t="s">
        <v>390</v>
      </c>
      <c r="H935" s="1055"/>
      <c r="I935" s="1057" t="s">
        <v>391</v>
      </c>
      <c r="J935" s="1058"/>
      <c r="K935" s="1058" t="s">
        <v>120</v>
      </c>
    </row>
    <row r="936" spans="1:11" s="529" customFormat="1" ht="47.25" customHeight="1">
      <c r="A936" s="533"/>
      <c r="B936" s="1149" t="s">
        <v>571</v>
      </c>
      <c r="C936" s="1149"/>
      <c r="D936" s="630"/>
      <c r="E936" s="837" t="s">
        <v>393</v>
      </c>
      <c r="F936" s="630"/>
      <c r="G936" s="1017"/>
      <c r="H936" s="547"/>
      <c r="I936" s="1018"/>
      <c r="J936" s="309"/>
      <c r="K936" s="1019"/>
    </row>
    <row r="937" spans="1:11" s="529" customFormat="1" ht="15">
      <c r="A937" s="533"/>
      <c r="B937" s="837"/>
      <c r="C937" s="837"/>
      <c r="D937" s="630"/>
      <c r="E937" s="837"/>
      <c r="F937" s="630"/>
      <c r="G937" s="547" t="s">
        <v>572</v>
      </c>
      <c r="H937" s="547"/>
      <c r="I937" s="309"/>
      <c r="J937" s="309"/>
      <c r="K937" s="309">
        <v>30000000000</v>
      </c>
    </row>
    <row r="938" spans="1:11" s="529" customFormat="1" ht="15">
      <c r="A938" s="533"/>
      <c r="B938" s="1028"/>
      <c r="C938" s="1028"/>
      <c r="D938" s="1029"/>
      <c r="E938" s="1028"/>
      <c r="F938" s="1029"/>
      <c r="G938" s="1028" t="s">
        <v>573</v>
      </c>
      <c r="H938" s="1030"/>
      <c r="I938" s="1031">
        <v>1340200000</v>
      </c>
      <c r="J938" s="1031"/>
      <c r="K938" s="1031">
        <v>201000000</v>
      </c>
    </row>
    <row r="939" spans="1:11" s="529" customFormat="1" ht="45.75" customHeight="1">
      <c r="A939" s="533"/>
      <c r="B939" s="1141" t="s">
        <v>588</v>
      </c>
      <c r="C939" s="1141"/>
      <c r="D939" s="630"/>
      <c r="E939" s="837" t="s">
        <v>574</v>
      </c>
      <c r="F939" s="630"/>
      <c r="G939" s="837"/>
      <c r="H939" s="547"/>
      <c r="I939" s="309"/>
      <c r="J939" s="309"/>
      <c r="K939" s="309"/>
    </row>
    <row r="940" spans="1:11" s="529" customFormat="1" ht="15.75" customHeight="1">
      <c r="A940" s="533"/>
      <c r="B940" s="837"/>
      <c r="C940" s="837"/>
      <c r="D940" s="630"/>
      <c r="E940" s="837"/>
      <c r="F940" s="630"/>
      <c r="G940" s="837" t="s">
        <v>575</v>
      </c>
      <c r="H940" s="547"/>
      <c r="I940" s="309">
        <v>209935413</v>
      </c>
      <c r="J940" s="309"/>
      <c r="K940" s="309">
        <v>0</v>
      </c>
    </row>
    <row r="941" spans="1:11" s="529" customFormat="1" ht="15.75" customHeight="1">
      <c r="A941" s="533"/>
      <c r="B941" s="1028"/>
      <c r="C941" s="1028"/>
      <c r="D941" s="1029"/>
      <c r="E941" s="1028"/>
      <c r="F941" s="1029"/>
      <c r="G941" s="1028" t="s">
        <v>576</v>
      </c>
      <c r="H941" s="1030"/>
      <c r="I941" s="1031">
        <v>59800000</v>
      </c>
      <c r="J941" s="1031"/>
      <c r="K941" s="1031">
        <v>14321250</v>
      </c>
    </row>
    <row r="942" spans="1:11" s="529" customFormat="1" ht="30" customHeight="1">
      <c r="A942" s="533"/>
      <c r="B942" s="1145" t="s">
        <v>18</v>
      </c>
      <c r="C942" s="1145"/>
      <c r="D942" s="1046"/>
      <c r="E942" s="1045" t="s">
        <v>19</v>
      </c>
      <c r="F942" s="1046"/>
      <c r="G942" s="1045" t="s">
        <v>575</v>
      </c>
      <c r="H942" s="1047"/>
      <c r="I942" s="1048">
        <v>203657765</v>
      </c>
      <c r="J942" s="1048"/>
      <c r="K942" s="1048">
        <v>203657765</v>
      </c>
    </row>
    <row r="943" spans="1:11" s="529" customFormat="1" ht="30" customHeight="1">
      <c r="A943" s="533"/>
      <c r="B943" s="837"/>
      <c r="C943" s="837"/>
      <c r="D943" s="630"/>
      <c r="E943" s="837"/>
      <c r="F943" s="630"/>
      <c r="G943" s="837"/>
      <c r="H943" s="547"/>
      <c r="I943" s="309"/>
      <c r="J943" s="309"/>
      <c r="K943" s="309"/>
    </row>
    <row r="944" spans="1:11" s="529" customFormat="1" ht="33" customHeight="1">
      <c r="A944" s="533"/>
      <c r="B944" s="1145" t="s">
        <v>20</v>
      </c>
      <c r="C944" s="1145"/>
      <c r="D944" s="1046"/>
      <c r="E944" s="1045" t="s">
        <v>574</v>
      </c>
      <c r="F944" s="1046"/>
      <c r="G944" s="1045" t="s">
        <v>575</v>
      </c>
      <c r="H944" s="1047"/>
      <c r="I944" s="1048">
        <v>42476957</v>
      </c>
      <c r="J944" s="1048"/>
      <c r="K944" s="1048">
        <v>195982783</v>
      </c>
    </row>
    <row r="945" spans="1:11" s="529" customFormat="1" ht="31.5" customHeight="1">
      <c r="A945" s="533"/>
      <c r="B945" s="1143" t="s">
        <v>51</v>
      </c>
      <c r="C945" s="1143"/>
      <c r="D945" s="1034"/>
      <c r="E945" s="1032" t="s">
        <v>53</v>
      </c>
      <c r="F945" s="1034"/>
      <c r="G945" s="1032"/>
      <c r="H945" s="1035"/>
      <c r="I945" s="1036"/>
      <c r="J945" s="1036"/>
      <c r="K945" s="1036"/>
    </row>
    <row r="946" spans="1:11" s="529" customFormat="1" ht="15">
      <c r="A946" s="533"/>
      <c r="B946" s="894"/>
      <c r="C946" s="894"/>
      <c r="D946" s="893"/>
      <c r="E946" s="894"/>
      <c r="F946" s="893"/>
      <c r="G946" s="894" t="s">
        <v>50</v>
      </c>
      <c r="H946" s="895"/>
      <c r="I946" s="896">
        <v>33000000</v>
      </c>
      <c r="J946" s="896"/>
      <c r="K946" s="896">
        <v>0</v>
      </c>
    </row>
    <row r="947" spans="1:11" s="529" customFormat="1" ht="24" customHeight="1">
      <c r="A947" s="533"/>
      <c r="B947" s="547" t="s">
        <v>1716</v>
      </c>
      <c r="C947" s="630"/>
      <c r="D947" s="630"/>
      <c r="E947" s="837"/>
      <c r="F947" s="630"/>
      <c r="G947" s="837" t="s">
        <v>1718</v>
      </c>
      <c r="H947" s="547"/>
      <c r="I947" s="309">
        <v>326000000</v>
      </c>
      <c r="J947" s="309"/>
      <c r="K947" s="309">
        <v>163291046</v>
      </c>
    </row>
    <row r="948" spans="1:11" s="529" customFormat="1" ht="18" customHeight="1" hidden="1">
      <c r="A948" s="533"/>
      <c r="B948" s="547" t="s">
        <v>1717</v>
      </c>
      <c r="C948" s="630"/>
      <c r="D948" s="630"/>
      <c r="E948" s="837"/>
      <c r="F948" s="630"/>
      <c r="G948" s="837" t="s">
        <v>398</v>
      </c>
      <c r="H948" s="547"/>
      <c r="I948" s="309"/>
      <c r="J948" s="309"/>
      <c r="K948" s="309">
        <v>0</v>
      </c>
    </row>
    <row r="949" spans="1:11" s="529" customFormat="1" ht="21" customHeight="1">
      <c r="A949" s="533"/>
      <c r="B949" s="895" t="s">
        <v>1551</v>
      </c>
      <c r="C949" s="895"/>
      <c r="D949" s="1011"/>
      <c r="E949" s="1013"/>
      <c r="F949" s="1011"/>
      <c r="G949" s="894" t="s">
        <v>398</v>
      </c>
      <c r="H949" s="895"/>
      <c r="I949" s="896">
        <v>442332062</v>
      </c>
      <c r="J949" s="1012"/>
      <c r="K949" s="896">
        <v>0</v>
      </c>
    </row>
    <row r="950" spans="1:11" s="529" customFormat="1" ht="15" hidden="1">
      <c r="A950" s="533"/>
      <c r="B950" s="547" t="s">
        <v>510</v>
      </c>
      <c r="C950" s="547"/>
      <c r="D950" s="627"/>
      <c r="E950" s="545" t="s">
        <v>1677</v>
      </c>
      <c r="F950" s="627"/>
      <c r="G950" s="837" t="s">
        <v>1605</v>
      </c>
      <c r="H950" s="547"/>
      <c r="I950" s="309"/>
      <c r="J950" s="613"/>
      <c r="K950" s="309">
        <v>0</v>
      </c>
    </row>
    <row r="951" spans="1:11" s="529" customFormat="1" ht="15" hidden="1">
      <c r="A951" s="533"/>
      <c r="B951" s="547" t="s">
        <v>511</v>
      </c>
      <c r="C951" s="630"/>
      <c r="D951" s="630"/>
      <c r="E951" s="545" t="s">
        <v>1677</v>
      </c>
      <c r="F951" s="630"/>
      <c r="G951" s="837" t="s">
        <v>1605</v>
      </c>
      <c r="H951" s="547"/>
      <c r="I951" s="309"/>
      <c r="J951" s="309"/>
      <c r="K951" s="309">
        <v>0</v>
      </c>
    </row>
    <row r="952" spans="1:11" s="529" customFormat="1" ht="15" hidden="1">
      <c r="A952" s="533"/>
      <c r="B952" s="547" t="s">
        <v>512</v>
      </c>
      <c r="C952" s="630"/>
      <c r="D952" s="630"/>
      <c r="E952" s="545" t="s">
        <v>1677</v>
      </c>
      <c r="F952" s="630"/>
      <c r="G952" s="837" t="s">
        <v>1605</v>
      </c>
      <c r="H952" s="547"/>
      <c r="I952" s="309"/>
      <c r="J952" s="309"/>
      <c r="K952" s="309">
        <v>0</v>
      </c>
    </row>
    <row r="953" spans="1:11" s="529" customFormat="1" ht="15" hidden="1">
      <c r="A953" s="533"/>
      <c r="B953" s="547" t="s">
        <v>516</v>
      </c>
      <c r="C953" s="630"/>
      <c r="D953" s="630"/>
      <c r="E953" s="545" t="s">
        <v>1604</v>
      </c>
      <c r="F953" s="630"/>
      <c r="G953" s="837" t="s">
        <v>398</v>
      </c>
      <c r="H953" s="547"/>
      <c r="I953" s="309"/>
      <c r="J953" s="309"/>
      <c r="K953" s="309">
        <v>0</v>
      </c>
    </row>
    <row r="954" spans="1:11" s="529" customFormat="1" ht="15" hidden="1">
      <c r="A954" s="533"/>
      <c r="B954" s="547" t="e">
        <v>#REF!</v>
      </c>
      <c r="C954" s="630"/>
      <c r="D954" s="630"/>
      <c r="E954" s="545" t="s">
        <v>1604</v>
      </c>
      <c r="F954" s="630"/>
      <c r="G954" s="837" t="s">
        <v>398</v>
      </c>
      <c r="H954" s="547"/>
      <c r="I954" s="309"/>
      <c r="J954" s="309"/>
      <c r="K954" s="309">
        <v>0</v>
      </c>
    </row>
    <row r="955" spans="1:11" s="529" customFormat="1" ht="15" hidden="1">
      <c r="A955" s="533"/>
      <c r="B955" s="895" t="e">
        <v>#REF!</v>
      </c>
      <c r="C955" s="893"/>
      <c r="D955" s="893"/>
      <c r="E955" s="972" t="s">
        <v>1604</v>
      </c>
      <c r="F955" s="893"/>
      <c r="G955" s="894" t="s">
        <v>398</v>
      </c>
      <c r="H955" s="895"/>
      <c r="I955" s="896"/>
      <c r="J955" s="896"/>
      <c r="K955" s="896">
        <v>0</v>
      </c>
    </row>
    <row r="956" spans="1:11" s="529" customFormat="1" ht="15" hidden="1">
      <c r="A956" s="533"/>
      <c r="B956" s="547"/>
      <c r="C956" s="630"/>
      <c r="D956" s="630"/>
      <c r="E956" s="545"/>
      <c r="F956" s="630"/>
      <c r="G956" s="837"/>
      <c r="H956" s="547"/>
      <c r="I956" s="309"/>
      <c r="J956" s="309"/>
      <c r="K956" s="309"/>
    </row>
    <row r="957" spans="1:11" s="529" customFormat="1" ht="15" hidden="1">
      <c r="A957" s="533"/>
      <c r="B957" s="547"/>
      <c r="C957" s="630"/>
      <c r="D957" s="630"/>
      <c r="E957" s="630"/>
      <c r="F957" s="630"/>
      <c r="G957" s="630"/>
      <c r="H957" s="547"/>
      <c r="I957" s="309"/>
      <c r="J957" s="309"/>
      <c r="K957" s="309"/>
    </row>
    <row r="958" spans="1:11" s="529" customFormat="1" ht="15" hidden="1">
      <c r="A958" s="533"/>
      <c r="B958" s="547" t="s">
        <v>488</v>
      </c>
      <c r="C958" s="630"/>
      <c r="D958" s="630"/>
      <c r="E958" s="630"/>
      <c r="F958" s="630"/>
      <c r="G958" s="630"/>
      <c r="H958" s="547"/>
      <c r="I958" s="309"/>
      <c r="J958" s="309"/>
      <c r="K958" s="309"/>
    </row>
    <row r="959" spans="1:11" s="529" customFormat="1" ht="15" hidden="1">
      <c r="A959" s="534" t="s">
        <v>411</v>
      </c>
      <c r="C959" s="547" t="s">
        <v>399</v>
      </c>
      <c r="D959" s="630"/>
      <c r="E959" s="630"/>
      <c r="F959" s="630"/>
      <c r="G959" s="630"/>
      <c r="H959" s="547"/>
      <c r="I959" s="309"/>
      <c r="J959" s="309"/>
      <c r="K959" s="309"/>
    </row>
    <row r="960" spans="1:11" s="529" customFormat="1" ht="15" hidden="1">
      <c r="A960" s="533"/>
      <c r="B960" s="547"/>
      <c r="C960" s="630"/>
      <c r="D960" s="630"/>
      <c r="E960" s="630"/>
      <c r="F960" s="630"/>
      <c r="G960" s="630"/>
      <c r="H960" s="547"/>
      <c r="I960" s="309"/>
      <c r="J960" s="309"/>
      <c r="K960" s="309"/>
    </row>
    <row r="961" spans="1:11" s="529" customFormat="1" ht="15" hidden="1">
      <c r="A961" s="511" t="s">
        <v>66</v>
      </c>
      <c r="B961" s="1128" t="s">
        <v>501</v>
      </c>
      <c r="C961" s="1128"/>
      <c r="D961" s="1128"/>
      <c r="E961" s="1128"/>
      <c r="F961" s="1128"/>
      <c r="G961" s="1128"/>
      <c r="H961" s="1128"/>
      <c r="I961" s="1128"/>
      <c r="J961" s="1128"/>
      <c r="K961" s="1128"/>
    </row>
    <row r="962" spans="1:11" s="529" customFormat="1" ht="15" hidden="1">
      <c r="A962" s="533"/>
      <c r="B962" s="1107" t="s">
        <v>500</v>
      </c>
      <c r="C962" s="1107"/>
      <c r="D962" s="1107"/>
      <c r="E962" s="1107"/>
      <c r="F962" s="1107"/>
      <c r="G962" s="1107"/>
      <c r="H962" s="1107"/>
      <c r="I962" s="1107"/>
      <c r="J962" s="1107"/>
      <c r="K962" s="1107"/>
    </row>
    <row r="963" spans="1:11" s="529" customFormat="1" ht="15" hidden="1">
      <c r="A963" s="533"/>
      <c r="B963" s="1107" t="s">
        <v>1572</v>
      </c>
      <c r="C963" s="1107"/>
      <c r="D963" s="1107"/>
      <c r="E963" s="1107"/>
      <c r="F963" s="1107"/>
      <c r="G963" s="1107"/>
      <c r="H963" s="1107"/>
      <c r="I963" s="1107"/>
      <c r="J963" s="1107"/>
      <c r="K963" s="1107"/>
    </row>
    <row r="964" spans="1:11" s="529" customFormat="1" ht="15" hidden="1">
      <c r="A964" s="533"/>
      <c r="B964" s="547"/>
      <c r="C964" s="630"/>
      <c r="D964" s="630"/>
      <c r="E964" s="547"/>
      <c r="F964" s="630"/>
      <c r="G964" s="689" t="s">
        <v>401</v>
      </c>
      <c r="H964" s="627"/>
      <c r="I964" s="689" t="s">
        <v>402</v>
      </c>
      <c r="J964" s="581"/>
      <c r="K964" s="689" t="s">
        <v>403</v>
      </c>
    </row>
    <row r="965" spans="1:11" s="529" customFormat="1" ht="15" hidden="1">
      <c r="A965" s="533"/>
      <c r="B965" s="709" t="s">
        <v>404</v>
      </c>
      <c r="C965" s="630"/>
      <c r="D965" s="630"/>
      <c r="E965" s="547"/>
      <c r="F965" s="630"/>
      <c r="G965" s="630"/>
      <c r="H965" s="547"/>
      <c r="I965" s="309"/>
      <c r="J965" s="309"/>
      <c r="K965" s="309"/>
    </row>
    <row r="966" spans="1:11" s="529" customFormat="1" ht="15" hidden="1">
      <c r="A966" s="533"/>
      <c r="B966" s="529" t="s">
        <v>1175</v>
      </c>
      <c r="C966" s="630"/>
      <c r="D966" s="630"/>
      <c r="E966" s="547"/>
      <c r="F966" s="630"/>
      <c r="G966" s="630"/>
      <c r="H966" s="547"/>
      <c r="I966" s="309"/>
      <c r="J966" s="309"/>
      <c r="K966" s="309">
        <v>0</v>
      </c>
    </row>
    <row r="967" spans="1:11" s="529" customFormat="1" ht="15" hidden="1">
      <c r="A967" s="533"/>
      <c r="B967" s="547"/>
      <c r="C967" s="630"/>
      <c r="D967" s="630"/>
      <c r="E967" s="547"/>
      <c r="F967" s="630"/>
      <c r="G967" s="630"/>
      <c r="H967" s="547"/>
      <c r="I967" s="309"/>
      <c r="J967" s="309"/>
      <c r="K967" s="309"/>
    </row>
    <row r="968" spans="1:11" s="529" customFormat="1" ht="15" hidden="1">
      <c r="A968" s="533"/>
      <c r="B968" s="709" t="s">
        <v>405</v>
      </c>
      <c r="E968" s="547"/>
      <c r="F968" s="630"/>
      <c r="G968" s="630"/>
      <c r="H968" s="547"/>
      <c r="I968" s="309"/>
      <c r="J968" s="309"/>
      <c r="K968" s="309"/>
    </row>
    <row r="969" spans="1:11" s="529" customFormat="1" ht="15" hidden="1">
      <c r="A969" s="533"/>
      <c r="B969" s="529" t="s">
        <v>406</v>
      </c>
      <c r="E969" s="547"/>
      <c r="F969" s="630"/>
      <c r="G969" s="309">
        <v>0</v>
      </c>
      <c r="H969" s="547"/>
      <c r="I969" s="309">
        <v>0</v>
      </c>
      <c r="J969" s="309"/>
      <c r="K969" s="309">
        <v>0</v>
      </c>
    </row>
    <row r="970" spans="1:11" s="529" customFormat="1" ht="15" hidden="1">
      <c r="A970" s="533"/>
      <c r="B970" s="529" t="s">
        <v>407</v>
      </c>
      <c r="E970" s="547"/>
      <c r="F970" s="630"/>
      <c r="G970" s="309">
        <v>0</v>
      </c>
      <c r="H970" s="547"/>
      <c r="I970" s="309">
        <v>0</v>
      </c>
      <c r="J970" s="309"/>
      <c r="K970" s="309">
        <v>0</v>
      </c>
    </row>
    <row r="971" spans="1:11" s="529" customFormat="1" ht="15" hidden="1">
      <c r="A971" s="533"/>
      <c r="B971" s="1144" t="s">
        <v>408</v>
      </c>
      <c r="C971" s="1144"/>
      <c r="D971" s="1144"/>
      <c r="E971" s="547"/>
      <c r="F971" s="630"/>
      <c r="G971" s="238" t="e">
        <v>#REF!</v>
      </c>
      <c r="H971" s="238"/>
      <c r="I971" s="238">
        <v>-145873878.54000026</v>
      </c>
      <c r="J971" s="238"/>
      <c r="K971" s="238" t="e">
        <v>#REF!</v>
      </c>
    </row>
    <row r="972" spans="1:11" s="529" customFormat="1" ht="15" hidden="1">
      <c r="A972" s="533"/>
      <c r="B972" s="1144"/>
      <c r="C972" s="1144"/>
      <c r="D972" s="1144"/>
      <c r="E972" s="547"/>
      <c r="F972" s="630"/>
      <c r="G972" s="630"/>
      <c r="H972" s="547"/>
      <c r="I972" s="309"/>
      <c r="J972" s="309"/>
      <c r="K972" s="309"/>
    </row>
    <row r="973" spans="1:11" s="529" customFormat="1" ht="15" hidden="1">
      <c r="A973" s="511" t="s">
        <v>68</v>
      </c>
      <c r="B973" s="592" t="s">
        <v>409</v>
      </c>
      <c r="C973" s="586"/>
      <c r="D973" s="586"/>
      <c r="E973" s="586"/>
      <c r="F973" s="586"/>
      <c r="G973" s="586"/>
      <c r="H973" s="586"/>
      <c r="I973" s="309"/>
      <c r="J973" s="309"/>
      <c r="K973" s="309"/>
    </row>
    <row r="974" spans="1:11" s="529" customFormat="1" ht="15" hidden="1">
      <c r="A974" s="511"/>
      <c r="B974" s="592" t="s">
        <v>410</v>
      </c>
      <c r="C974" s="586"/>
      <c r="D974" s="586"/>
      <c r="E974" s="586"/>
      <c r="F974" s="586"/>
      <c r="G974" s="586"/>
      <c r="H974" s="586"/>
      <c r="I974" s="309"/>
      <c r="J974" s="309"/>
      <c r="K974" s="309"/>
    </row>
    <row r="975" spans="1:11" s="529" customFormat="1" ht="15" hidden="1">
      <c r="A975" s="511"/>
      <c r="B975" s="1118" t="s">
        <v>1667</v>
      </c>
      <c r="C975" s="1118"/>
      <c r="D975" s="1118"/>
      <c r="E975" s="1118"/>
      <c r="F975" s="1118"/>
      <c r="G975" s="1118"/>
      <c r="H975" s="1118"/>
      <c r="I975" s="1118"/>
      <c r="J975" s="1118"/>
      <c r="K975" s="1142"/>
    </row>
    <row r="976" spans="1:11" s="529" customFormat="1" ht="15" hidden="1">
      <c r="A976" s="511"/>
      <c r="B976" s="1118" t="s">
        <v>1679</v>
      </c>
      <c r="C976" s="1118"/>
      <c r="D976" s="1118"/>
      <c r="E976" s="1118"/>
      <c r="F976" s="1118"/>
      <c r="G976" s="1118"/>
      <c r="H976" s="1118"/>
      <c r="I976" s="1118"/>
      <c r="J976" s="1118"/>
      <c r="K976" s="1142"/>
    </row>
    <row r="977" spans="1:11" s="529" customFormat="1" ht="15" hidden="1">
      <c r="A977" s="592" t="s">
        <v>758</v>
      </c>
      <c r="B977" s="592" t="s">
        <v>1678</v>
      </c>
      <c r="C977" s="586"/>
      <c r="D977" s="586"/>
      <c r="E977" s="788"/>
      <c r="F977" s="788"/>
      <c r="G977" s="788"/>
      <c r="H977" s="788"/>
      <c r="I977" s="788"/>
      <c r="J977" s="788"/>
      <c r="K977" s="973"/>
    </row>
    <row r="978" spans="1:11" s="529" customFormat="1" ht="28.5" hidden="1">
      <c r="A978" s="511"/>
      <c r="B978" s="974"/>
      <c r="C978" s="975"/>
      <c r="D978" s="990"/>
      <c r="E978" s="975"/>
      <c r="F978" s="906"/>
      <c r="G978" s="975" t="s">
        <v>1673</v>
      </c>
      <c r="H978" s="906"/>
      <c r="I978" s="989" t="s">
        <v>1674</v>
      </c>
      <c r="J978" s="788"/>
      <c r="K978" s="986" t="s">
        <v>96</v>
      </c>
    </row>
    <row r="979" spans="1:11" s="529" customFormat="1" ht="15" hidden="1">
      <c r="A979" s="511"/>
      <c r="B979" s="544" t="s">
        <v>10</v>
      </c>
      <c r="C979" s="976"/>
      <c r="D979" s="788"/>
      <c r="E979" s="978"/>
      <c r="F979" s="906"/>
      <c r="G979" s="978"/>
      <c r="H979" s="906"/>
      <c r="I979" s="979"/>
      <c r="J979" s="788"/>
      <c r="K979" s="987"/>
    </row>
    <row r="980" spans="1:11" s="529" customFormat="1" ht="15" hidden="1">
      <c r="A980" s="511"/>
      <c r="B980" s="425" t="s">
        <v>62</v>
      </c>
      <c r="C980" s="1121" t="s">
        <v>1668</v>
      </c>
      <c r="D980" s="1121"/>
      <c r="E980" s="1121"/>
      <c r="F980" s="606"/>
      <c r="G980" s="606">
        <v>41203304938</v>
      </c>
      <c r="H980" s="606"/>
      <c r="I980" s="606">
        <v>44236360</v>
      </c>
      <c r="J980" s="788"/>
      <c r="K980" s="791">
        <v>41247541298</v>
      </c>
    </row>
    <row r="981" spans="1:11" s="529" customFormat="1" ht="15" hidden="1">
      <c r="A981" s="511"/>
      <c r="B981" s="751" t="s">
        <v>64</v>
      </c>
      <c r="C981" s="1121" t="s">
        <v>1669</v>
      </c>
      <c r="D981" s="1121"/>
      <c r="E981" s="1121"/>
      <c r="F981" s="309"/>
      <c r="G981" s="238">
        <v>2068177952</v>
      </c>
      <c r="H981" s="309"/>
      <c r="I981" s="309">
        <v>28385000</v>
      </c>
      <c r="J981" s="788"/>
      <c r="K981" s="791">
        <v>2096562952</v>
      </c>
    </row>
    <row r="982" spans="1:11" s="529" customFormat="1" ht="15" hidden="1">
      <c r="A982" s="511"/>
      <c r="B982" s="751" t="s">
        <v>66</v>
      </c>
      <c r="C982" s="1121" t="s">
        <v>1670</v>
      </c>
      <c r="D982" s="1139"/>
      <c r="E982" s="1139"/>
      <c r="F982" s="309"/>
      <c r="G982" s="238">
        <v>2190063861</v>
      </c>
      <c r="H982" s="309"/>
      <c r="I982" s="309">
        <v>0</v>
      </c>
      <c r="J982" s="788"/>
      <c r="K982" s="791">
        <v>2190063861</v>
      </c>
    </row>
    <row r="983" spans="1:11" s="529" customFormat="1" ht="15.75" hidden="1" thickBot="1">
      <c r="A983" s="511"/>
      <c r="B983" s="754"/>
      <c r="C983" s="1128" t="s">
        <v>1671</v>
      </c>
      <c r="D983" s="1148"/>
      <c r="E983" s="1148"/>
      <c r="F983" s="981"/>
      <c r="G983" s="980">
        <v>36945063125</v>
      </c>
      <c r="H983" s="981"/>
      <c r="I983" s="980">
        <v>15851360</v>
      </c>
      <c r="J983" s="788"/>
      <c r="K983" s="980">
        <v>36960914485</v>
      </c>
    </row>
    <row r="984" spans="1:11" s="529" customFormat="1" ht="15" hidden="1">
      <c r="A984" s="511"/>
      <c r="B984" s="754"/>
      <c r="C984" s="1014"/>
      <c r="D984" s="1015"/>
      <c r="E984" s="1015"/>
      <c r="F984" s="981"/>
      <c r="G984" s="988"/>
      <c r="H984" s="981"/>
      <c r="I984" s="988"/>
      <c r="J984" s="788"/>
      <c r="K984" s="988"/>
    </row>
    <row r="985" spans="1:11" s="529" customFormat="1" ht="15" hidden="1">
      <c r="A985" s="511"/>
      <c r="B985" s="544" t="s">
        <v>1701</v>
      </c>
      <c r="C985" s="233"/>
      <c r="D985" s="788"/>
      <c r="E985" s="982"/>
      <c r="F985" s="983"/>
      <c r="G985" s="982"/>
      <c r="H985" s="983"/>
      <c r="I985" s="982"/>
      <c r="J985" s="788"/>
      <c r="K985" s="982"/>
    </row>
    <row r="986" spans="1:11" s="529" customFormat="1" ht="15" hidden="1">
      <c r="A986" s="511"/>
      <c r="B986" s="425" t="s">
        <v>62</v>
      </c>
      <c r="C986" s="545" t="s">
        <v>668</v>
      </c>
      <c r="D986" s="788"/>
      <c r="E986" s="850"/>
      <c r="F986" s="601"/>
      <c r="G986" s="850">
        <v>109212416177</v>
      </c>
      <c r="H986" s="601"/>
      <c r="I986" s="850">
        <v>0</v>
      </c>
      <c r="J986" s="788"/>
      <c r="K986" s="791">
        <v>109212416177</v>
      </c>
    </row>
    <row r="987" spans="1:11" s="529" customFormat="1" ht="15" hidden="1">
      <c r="A987" s="511"/>
      <c r="B987" s="751" t="s">
        <v>64</v>
      </c>
      <c r="C987" s="545" t="s">
        <v>669</v>
      </c>
      <c r="D987" s="788"/>
      <c r="E987" s="985"/>
      <c r="F987" s="601"/>
      <c r="G987" s="985">
        <v>0</v>
      </c>
      <c r="H987" s="601"/>
      <c r="I987" s="985">
        <v>0</v>
      </c>
      <c r="J987" s="788"/>
      <c r="K987" s="791">
        <v>0</v>
      </c>
    </row>
    <row r="988" spans="1:11" s="529" customFormat="1" ht="15.75" hidden="1" thickBot="1">
      <c r="A988" s="511"/>
      <c r="B988" s="977"/>
      <c r="C988" s="544" t="s">
        <v>670</v>
      </c>
      <c r="D988" s="788"/>
      <c r="E988" s="988"/>
      <c r="F988" s="535"/>
      <c r="G988" s="980">
        <v>109212416177</v>
      </c>
      <c r="H988" s="535"/>
      <c r="I988" s="980">
        <v>0</v>
      </c>
      <c r="J988" s="788"/>
      <c r="K988" s="980">
        <v>109212416177</v>
      </c>
    </row>
    <row r="989" spans="1:11" s="529" customFormat="1" ht="15" hidden="1">
      <c r="A989" s="511"/>
      <c r="B989" s="425" t="s">
        <v>62</v>
      </c>
      <c r="C989" s="545" t="s">
        <v>1672</v>
      </c>
      <c r="D989" s="788"/>
      <c r="E989" s="850"/>
      <c r="F989" s="601"/>
      <c r="G989" s="850">
        <v>22996082361</v>
      </c>
      <c r="H989" s="601"/>
      <c r="I989" s="984">
        <v>0</v>
      </c>
      <c r="J989" s="788"/>
      <c r="K989" s="791">
        <v>22996082361</v>
      </c>
    </row>
    <row r="990" spans="1:11" s="529" customFormat="1" ht="15" hidden="1">
      <c r="A990" s="511"/>
      <c r="B990" s="751" t="s">
        <v>64</v>
      </c>
      <c r="C990" s="545" t="s">
        <v>672</v>
      </c>
      <c r="D990" s="788"/>
      <c r="E990" s="464"/>
      <c r="F990" s="464"/>
      <c r="G990" s="464"/>
      <c r="H990" s="464"/>
      <c r="I990" s="464"/>
      <c r="J990" s="788"/>
      <c r="K990" s="791">
        <v>0</v>
      </c>
    </row>
    <row r="991" spans="1:11" s="529" customFormat="1" ht="15.75" hidden="1" thickBot="1">
      <c r="A991" s="511"/>
      <c r="B991" s="922"/>
      <c r="C991" s="544" t="s">
        <v>673</v>
      </c>
      <c r="D991" s="788"/>
      <c r="E991" s="988"/>
      <c r="F991" s="581"/>
      <c r="G991" s="980">
        <v>22996082361</v>
      </c>
      <c r="H991" s="581"/>
      <c r="I991" s="980">
        <v>0</v>
      </c>
      <c r="J991" s="788"/>
      <c r="K991" s="980">
        <v>22996082361</v>
      </c>
    </row>
    <row r="992" spans="1:11" s="529" customFormat="1" ht="24.75" customHeight="1">
      <c r="A992" s="511" t="s">
        <v>66</v>
      </c>
      <c r="B992" s="592" t="s">
        <v>412</v>
      </c>
      <c r="C992" s="586"/>
      <c r="D992" s="586"/>
      <c r="E992" s="586"/>
      <c r="F992" s="586"/>
      <c r="G992" s="586"/>
      <c r="H992" s="586"/>
      <c r="I992" s="309"/>
      <c r="J992" s="309"/>
      <c r="K992" s="309"/>
    </row>
    <row r="993" spans="1:11" s="529" customFormat="1" ht="48" customHeight="1">
      <c r="A993" s="511"/>
      <c r="B993" s="1137" t="s">
        <v>0</v>
      </c>
      <c r="C993" s="1137"/>
      <c r="D993" s="1137"/>
      <c r="E993" s="1137"/>
      <c r="F993" s="1137"/>
      <c r="G993" s="1137"/>
      <c r="H993" s="1137"/>
      <c r="I993" s="1137"/>
      <c r="J993" s="1137"/>
      <c r="K993" s="1137"/>
    </row>
    <row r="994" spans="1:11" s="529" customFormat="1" ht="15" hidden="1">
      <c r="A994" s="511"/>
      <c r="B994" s="1129" t="s">
        <v>1687</v>
      </c>
      <c r="C994" s="1129"/>
      <c r="D994" s="1129"/>
      <c r="E994" s="1129"/>
      <c r="F994" s="1129"/>
      <c r="G994" s="1129"/>
      <c r="H994" s="1129"/>
      <c r="I994" s="1129"/>
      <c r="J994" s="1129"/>
      <c r="K994" s="1129"/>
    </row>
    <row r="995" spans="1:11" s="529" customFormat="1" ht="15" hidden="1">
      <c r="A995" s="511"/>
      <c r="B995" s="992"/>
      <c r="C995" s="992"/>
      <c r="D995" s="992"/>
      <c r="E995" s="992"/>
      <c r="F995" s="992"/>
      <c r="G995" s="837"/>
      <c r="H995" s="992"/>
      <c r="I995" s="1147" t="s">
        <v>934</v>
      </c>
      <c r="J995" s="1147"/>
      <c r="K995" s="1147"/>
    </row>
    <row r="996" spans="1:11" s="529" customFormat="1" ht="15" hidden="1">
      <c r="A996" s="511"/>
      <c r="B996" s="592" t="s">
        <v>405</v>
      </c>
      <c r="C996" s="992"/>
      <c r="D996" s="992"/>
      <c r="E996" s="992"/>
      <c r="F996" s="992"/>
      <c r="G996" s="997" t="s">
        <v>1218</v>
      </c>
      <c r="H996" s="649"/>
      <c r="I996" s="998" t="s">
        <v>1686</v>
      </c>
      <c r="J996" s="649"/>
      <c r="K996" s="998" t="s">
        <v>1685</v>
      </c>
    </row>
    <row r="997" spans="1:11" s="529" customFormat="1" ht="15" hidden="1">
      <c r="A997" s="511"/>
      <c r="B997" s="511" t="s">
        <v>1395</v>
      </c>
      <c r="C997" s="326" t="s">
        <v>1396</v>
      </c>
      <c r="D997" s="992"/>
      <c r="E997" s="992"/>
      <c r="F997" s="992"/>
      <c r="G997" s="636">
        <v>70</v>
      </c>
      <c r="H997" s="995"/>
      <c r="I997" s="996">
        <v>7750.128546120053</v>
      </c>
      <c r="J997" s="996"/>
      <c r="K997" s="996">
        <v>8013.619580731924</v>
      </c>
    </row>
    <row r="998" spans="1:11" s="529" customFormat="1" ht="15" hidden="1">
      <c r="A998" s="511"/>
      <c r="B998" s="592" t="s">
        <v>1684</v>
      </c>
      <c r="C998" s="992"/>
      <c r="D998" s="992"/>
      <c r="E998" s="992"/>
      <c r="F998" s="992"/>
      <c r="G998" s="995"/>
      <c r="H998" s="995"/>
      <c r="I998" s="996"/>
      <c r="J998" s="996"/>
      <c r="K998" s="996"/>
    </row>
    <row r="999" spans="1:11" s="529" customFormat="1" ht="15" hidden="1">
      <c r="A999" s="511"/>
      <c r="B999" s="511" t="s">
        <v>1037</v>
      </c>
      <c r="C999" s="431" t="s">
        <v>1396</v>
      </c>
      <c r="D999" s="515"/>
      <c r="E999" s="515"/>
      <c r="F999" s="515"/>
      <c r="G999" s="995"/>
      <c r="H999" s="995"/>
      <c r="I999" s="996"/>
      <c r="J999" s="996"/>
      <c r="K999" s="996"/>
    </row>
    <row r="1000" spans="1:11" s="529" customFormat="1" ht="15" hidden="1">
      <c r="A1000" s="511"/>
      <c r="B1000" s="533"/>
      <c r="C1000" s="431" t="s">
        <v>1112</v>
      </c>
      <c r="D1000" s="431"/>
      <c r="E1000" s="575"/>
      <c r="F1000" s="575"/>
      <c r="G1000" s="995"/>
      <c r="H1000" s="995"/>
      <c r="I1000" s="996">
        <v>99782842786.86</v>
      </c>
      <c r="J1000" s="996"/>
      <c r="K1000" s="996">
        <v>99782842786.86</v>
      </c>
    </row>
    <row r="1001" spans="1:11" s="529" customFormat="1" ht="15" hidden="1">
      <c r="A1001" s="511"/>
      <c r="B1001" s="511"/>
      <c r="C1001" s="544" t="s">
        <v>1113</v>
      </c>
      <c r="D1001" s="544"/>
      <c r="E1001" s="544"/>
      <c r="F1001" s="544"/>
      <c r="G1001" s="995"/>
      <c r="H1001" s="995"/>
      <c r="I1001" s="996">
        <v>-3280900000</v>
      </c>
      <c r="J1001" s="996"/>
      <c r="K1001" s="996">
        <v>0</v>
      </c>
    </row>
    <row r="1002" spans="1:11" s="529" customFormat="1" ht="15" hidden="1">
      <c r="A1002" s="511"/>
      <c r="B1002" s="516"/>
      <c r="C1002" s="517" t="s">
        <v>1114</v>
      </c>
      <c r="D1002" s="517"/>
      <c r="E1002" s="673"/>
      <c r="F1002" s="673"/>
      <c r="G1002" s="995"/>
      <c r="H1002" s="995"/>
      <c r="I1002" s="996">
        <v>0</v>
      </c>
      <c r="J1002" s="996"/>
      <c r="K1002" s="996">
        <v>0</v>
      </c>
    </row>
    <row r="1003" spans="1:11" s="529" customFormat="1" ht="15" hidden="1">
      <c r="A1003" s="511"/>
      <c r="B1003" s="516"/>
      <c r="C1003" s="517" t="s">
        <v>1091</v>
      </c>
      <c r="D1003" s="517"/>
      <c r="E1003" s="673"/>
      <c r="F1003" s="673"/>
      <c r="G1003" s="995"/>
      <c r="H1003" s="995"/>
      <c r="I1003" s="996">
        <v>-3280900000</v>
      </c>
      <c r="J1003" s="996"/>
      <c r="K1003" s="996">
        <v>0</v>
      </c>
    </row>
    <row r="1004" spans="1:11" s="529" customFormat="1" ht="15" hidden="1">
      <c r="A1004" s="511"/>
      <c r="B1004" s="516"/>
      <c r="C1004" s="855" t="s">
        <v>1683</v>
      </c>
      <c r="D1004" s="855"/>
      <c r="E1004" s="673"/>
      <c r="F1004" s="673"/>
      <c r="G1004" s="995"/>
      <c r="H1004" s="995"/>
      <c r="I1004" s="996">
        <v>-3280900000</v>
      </c>
      <c r="J1004" s="996"/>
      <c r="K1004" s="996">
        <v>0</v>
      </c>
    </row>
    <row r="1005" spans="1:11" s="529" customFormat="1" ht="15" hidden="1">
      <c r="A1005" s="511"/>
      <c r="B1005" s="511"/>
      <c r="C1005" s="1128" t="s">
        <v>1115</v>
      </c>
      <c r="D1005" s="1128"/>
      <c r="E1005" s="1128"/>
      <c r="F1005" s="1128"/>
      <c r="G1005" s="995"/>
      <c r="H1005" s="995"/>
      <c r="I1005" s="996">
        <v>96501942786.86</v>
      </c>
      <c r="J1005" s="996"/>
      <c r="K1005" s="996">
        <v>99782842786.86</v>
      </c>
    </row>
    <row r="1006" spans="1:11" s="529" customFormat="1" ht="15" hidden="1">
      <c r="A1006" s="511"/>
      <c r="B1006" s="533"/>
      <c r="C1006" s="515" t="s">
        <v>1116</v>
      </c>
      <c r="D1006" s="515"/>
      <c r="E1006" s="543"/>
      <c r="F1006" s="543"/>
      <c r="G1006" s="995"/>
      <c r="H1006" s="995"/>
      <c r="I1006" s="996">
        <v>12451657.0547945</v>
      </c>
      <c r="J1006" s="995"/>
      <c r="K1006" s="996">
        <v>12451657.0547945</v>
      </c>
    </row>
    <row r="1007" spans="1:11" s="529" customFormat="1" ht="15" hidden="1">
      <c r="A1007" s="511"/>
      <c r="B1007" s="533"/>
      <c r="C1007" s="544" t="s">
        <v>1396</v>
      </c>
      <c r="D1007" s="544"/>
      <c r="E1007" s="544"/>
      <c r="F1007" s="544"/>
      <c r="G1007" s="995"/>
      <c r="H1007" s="995"/>
      <c r="I1007" s="996">
        <v>7750.128546120053</v>
      </c>
      <c r="J1007" s="995"/>
      <c r="K1007" s="996">
        <v>8013.619580731924</v>
      </c>
    </row>
    <row r="1008" spans="1:11" s="529" customFormat="1" ht="24.75" customHeight="1">
      <c r="A1008" s="511" t="s">
        <v>68</v>
      </c>
      <c r="B1008" s="592" t="s">
        <v>409</v>
      </c>
      <c r="C1008" s="544"/>
      <c r="D1008" s="544"/>
      <c r="E1008" s="544"/>
      <c r="F1008" s="544"/>
      <c r="G1008" s="995"/>
      <c r="H1008" s="995"/>
      <c r="I1008" s="996"/>
      <c r="J1008" s="995"/>
      <c r="K1008" s="996"/>
    </row>
    <row r="1009" spans="1:11" s="529" customFormat="1" ht="61.5" customHeight="1">
      <c r="A1009" s="511"/>
      <c r="B1009" s="1118" t="s">
        <v>49</v>
      </c>
      <c r="C1009" s="1118"/>
      <c r="D1009" s="1118"/>
      <c r="E1009" s="1118"/>
      <c r="F1009" s="1118"/>
      <c r="G1009" s="1118"/>
      <c r="H1009" s="1118"/>
      <c r="I1009" s="1118"/>
      <c r="J1009" s="1118"/>
      <c r="K1009" s="1142"/>
    </row>
    <row r="1010" spans="1:11" s="529" customFormat="1" ht="31.5" customHeight="1">
      <c r="A1010" s="511"/>
      <c r="B1010" s="1118" t="s">
        <v>52</v>
      </c>
      <c r="C1010" s="1118"/>
      <c r="D1010" s="1118"/>
      <c r="E1010" s="1118"/>
      <c r="F1010" s="1118"/>
      <c r="G1010" s="1118"/>
      <c r="H1010" s="1118"/>
      <c r="I1010" s="1118"/>
      <c r="J1010" s="1118"/>
      <c r="K1010" s="1142"/>
    </row>
    <row r="1011" spans="1:11" s="529" customFormat="1" ht="25.5" customHeight="1">
      <c r="A1011" s="511" t="s">
        <v>71</v>
      </c>
      <c r="B1011" s="592" t="s">
        <v>1573</v>
      </c>
      <c r="C1011" s="586"/>
      <c r="D1011" s="586"/>
      <c r="E1011" s="586"/>
      <c r="F1011" s="586"/>
      <c r="G1011" s="586"/>
      <c r="H1011" s="586"/>
      <c r="I1011" s="309"/>
      <c r="J1011" s="309"/>
      <c r="K1011" s="309"/>
    </row>
    <row r="1012" spans="1:11" s="529" customFormat="1" ht="15" hidden="1">
      <c r="A1012" s="511" t="s">
        <v>1375</v>
      </c>
      <c r="B1012" s="592" t="s">
        <v>413</v>
      </c>
      <c r="C1012" s="592"/>
      <c r="D1012" s="586"/>
      <c r="E1012" s="586"/>
      <c r="F1012" s="586"/>
      <c r="G1012" s="586"/>
      <c r="H1012" s="586"/>
      <c r="I1012" s="309"/>
      <c r="J1012" s="309"/>
      <c r="K1012" s="309"/>
    </row>
    <row r="1013" spans="1:11" s="529" customFormat="1" ht="15" hidden="1">
      <c r="A1013" s="513"/>
      <c r="B1013" s="592" t="s">
        <v>414</v>
      </c>
      <c r="C1013" s="586"/>
      <c r="D1013" s="586"/>
      <c r="E1013" s="586"/>
      <c r="F1013" s="586"/>
      <c r="G1013" s="586"/>
      <c r="H1013" s="586"/>
      <c r="I1013" s="309"/>
      <c r="J1013" s="309"/>
      <c r="K1013" s="309"/>
    </row>
    <row r="1014" spans="1:11" s="529" customFormat="1" ht="15" hidden="1">
      <c r="A1014" s="513"/>
      <c r="B1014" s="513" t="s">
        <v>415</v>
      </c>
      <c r="C1014" s="586" t="s">
        <v>416</v>
      </c>
      <c r="D1014" s="586"/>
      <c r="E1014" s="586"/>
      <c r="F1014" s="586"/>
      <c r="G1014" s="586"/>
      <c r="H1014" s="586"/>
      <c r="I1014" s="309"/>
      <c r="J1014" s="309"/>
      <c r="K1014" s="309"/>
    </row>
    <row r="1015" spans="1:11" s="529" customFormat="1" ht="15" hidden="1">
      <c r="A1015" s="513"/>
      <c r="B1015" s="513" t="s">
        <v>417</v>
      </c>
      <c r="C1015" s="586" t="s">
        <v>418</v>
      </c>
      <c r="D1015" s="586"/>
      <c r="E1015" s="586"/>
      <c r="F1015" s="586"/>
      <c r="G1015" s="586"/>
      <c r="H1015" s="586"/>
      <c r="I1015" s="309"/>
      <c r="J1015" s="309"/>
      <c r="K1015" s="309"/>
    </row>
    <row r="1016" spans="1:11" s="529" customFormat="1" ht="15" hidden="1">
      <c r="A1016" s="513"/>
      <c r="B1016" s="513" t="s">
        <v>419</v>
      </c>
      <c r="C1016" s="586" t="s">
        <v>420</v>
      </c>
      <c r="D1016" s="586"/>
      <c r="E1016" s="586"/>
      <c r="F1016" s="586"/>
      <c r="G1016" s="586"/>
      <c r="H1016" s="586"/>
      <c r="I1016" s="309"/>
      <c r="J1016" s="309"/>
      <c r="K1016" s="309"/>
    </row>
    <row r="1017" spans="1:11" s="529" customFormat="1" ht="15" hidden="1">
      <c r="A1017" s="513"/>
      <c r="B1017" s="513" t="s">
        <v>421</v>
      </c>
      <c r="C1017" s="586" t="s">
        <v>422</v>
      </c>
      <c r="D1017" s="586"/>
      <c r="E1017" s="586"/>
      <c r="F1017" s="586"/>
      <c r="G1017" s="586"/>
      <c r="H1017" s="586"/>
      <c r="I1017" s="309"/>
      <c r="J1017" s="309"/>
      <c r="K1017" s="309"/>
    </row>
    <row r="1018" spans="1:11" s="529" customFormat="1" ht="15" hidden="1">
      <c r="A1018" s="513"/>
      <c r="B1018" s="513" t="s">
        <v>423</v>
      </c>
      <c r="C1018" s="586" t="s">
        <v>424</v>
      </c>
      <c r="D1018" s="612"/>
      <c r="E1018" s="612"/>
      <c r="F1018" s="612"/>
      <c r="G1018" s="612"/>
      <c r="H1018" s="612"/>
      <c r="I1018" s="612"/>
      <c r="J1018" s="612"/>
      <c r="K1018" s="612"/>
    </row>
    <row r="1019" spans="1:11" s="529" customFormat="1" ht="15" hidden="1">
      <c r="A1019" s="513"/>
      <c r="B1019" s="513"/>
      <c r="C1019" s="586" t="s">
        <v>425</v>
      </c>
      <c r="D1019" s="612"/>
      <c r="E1019" s="612"/>
      <c r="F1019" s="612"/>
      <c r="G1019" s="612"/>
      <c r="H1019" s="612"/>
      <c r="I1019" s="612"/>
      <c r="J1019" s="612"/>
      <c r="K1019" s="612"/>
    </row>
    <row r="1020" spans="1:11" s="529" customFormat="1" ht="15" hidden="1">
      <c r="A1020" s="513"/>
      <c r="B1020" s="513" t="s">
        <v>426</v>
      </c>
      <c r="C1020" s="586" t="s">
        <v>427</v>
      </c>
      <c r="D1020" s="586"/>
      <c r="E1020" s="586"/>
      <c r="F1020" s="586"/>
      <c r="G1020" s="586"/>
      <c r="H1020" s="586"/>
      <c r="I1020" s="309"/>
      <c r="J1020" s="309"/>
      <c r="K1020" s="309"/>
    </row>
    <row r="1021" spans="1:11" s="529" customFormat="1" ht="15" hidden="1">
      <c r="A1021" s="513"/>
      <c r="B1021" s="513" t="s">
        <v>429</v>
      </c>
      <c r="C1021" s="586" t="s">
        <v>430</v>
      </c>
      <c r="D1021" s="586"/>
      <c r="E1021" s="586"/>
      <c r="F1021" s="586"/>
      <c r="G1021" s="586"/>
      <c r="H1021" s="586"/>
      <c r="I1021" s="309"/>
      <c r="J1021" s="309"/>
      <c r="K1021" s="309"/>
    </row>
    <row r="1022" spans="1:11" s="529" customFormat="1" ht="15" hidden="1">
      <c r="A1022" s="513"/>
      <c r="B1022" s="513" t="s">
        <v>432</v>
      </c>
      <c r="C1022" s="586" t="s">
        <v>433</v>
      </c>
      <c r="D1022" s="586"/>
      <c r="E1022" s="586"/>
      <c r="F1022" s="586"/>
      <c r="G1022" s="586"/>
      <c r="H1022" s="586"/>
      <c r="I1022" s="309"/>
      <c r="J1022" s="309"/>
      <c r="K1022" s="309"/>
    </row>
    <row r="1023" spans="1:11" s="529" customFormat="1" ht="15" hidden="1">
      <c r="A1023" s="513"/>
      <c r="B1023" s="592" t="s">
        <v>435</v>
      </c>
      <c r="C1023" s="586"/>
      <c r="D1023" s="586"/>
      <c r="E1023" s="586"/>
      <c r="F1023" s="586"/>
      <c r="G1023" s="586"/>
      <c r="H1023" s="586"/>
      <c r="I1023" s="309"/>
      <c r="J1023" s="309"/>
      <c r="K1023" s="309"/>
    </row>
    <row r="1024" spans="1:11" s="529" customFormat="1" ht="15" hidden="1">
      <c r="A1024" s="513"/>
      <c r="B1024" s="592" t="s">
        <v>437</v>
      </c>
      <c r="C1024" s="515"/>
      <c r="D1024" s="646"/>
      <c r="E1024" s="646"/>
      <c r="F1024" s="646"/>
      <c r="G1024" s="646"/>
      <c r="H1024" s="646"/>
      <c r="I1024" s="646"/>
      <c r="J1024" s="646"/>
      <c r="K1024" s="646"/>
    </row>
    <row r="1025" spans="1:11" s="529" customFormat="1" ht="15" hidden="1">
      <c r="A1025" s="513"/>
      <c r="B1025" s="513" t="s">
        <v>415</v>
      </c>
      <c r="C1025" s="586" t="s">
        <v>438</v>
      </c>
      <c r="D1025" s="586"/>
      <c r="E1025" s="586"/>
      <c r="F1025" s="586"/>
      <c r="G1025" s="586"/>
      <c r="H1025" s="586"/>
      <c r="I1025" s="309"/>
      <c r="J1025" s="309"/>
      <c r="K1025" s="309"/>
    </row>
    <row r="1026" spans="1:11" s="529" customFormat="1" ht="15" hidden="1">
      <c r="A1026" s="513"/>
      <c r="B1026" s="513" t="s">
        <v>417</v>
      </c>
      <c r="C1026" s="586" t="s">
        <v>439</v>
      </c>
      <c r="D1026" s="612"/>
      <c r="E1026" s="612"/>
      <c r="F1026" s="612"/>
      <c r="G1026" s="612"/>
      <c r="H1026" s="612"/>
      <c r="I1026" s="612"/>
      <c r="J1026" s="612"/>
      <c r="K1026" s="612"/>
    </row>
    <row r="1027" spans="1:11" s="529" customFormat="1" ht="15" hidden="1">
      <c r="A1027" s="513"/>
      <c r="B1027" s="513"/>
      <c r="C1027" s="586" t="s">
        <v>440</v>
      </c>
      <c r="D1027" s="612"/>
      <c r="E1027" s="612"/>
      <c r="F1027" s="612"/>
      <c r="G1027" s="612"/>
      <c r="H1027" s="612"/>
      <c r="I1027" s="612"/>
      <c r="J1027" s="612"/>
      <c r="K1027" s="612"/>
    </row>
    <row r="1028" spans="1:11" s="529" customFormat="1" ht="15" hidden="1">
      <c r="A1028" s="513"/>
      <c r="B1028" s="513" t="s">
        <v>419</v>
      </c>
      <c r="C1028" s="586" t="s">
        <v>427</v>
      </c>
      <c r="D1028" s="586"/>
      <c r="E1028" s="586"/>
      <c r="F1028" s="586"/>
      <c r="G1028" s="586"/>
      <c r="H1028" s="586"/>
      <c r="I1028" s="309"/>
      <c r="J1028" s="309"/>
      <c r="K1028" s="309"/>
    </row>
    <row r="1029" spans="1:11" s="529" customFormat="1" ht="15" hidden="1">
      <c r="A1029" s="513"/>
      <c r="B1029" s="513" t="s">
        <v>421</v>
      </c>
      <c r="C1029" s="586" t="s">
        <v>430</v>
      </c>
      <c r="D1029" s="586"/>
      <c r="E1029" s="586"/>
      <c r="F1029" s="586"/>
      <c r="G1029" s="586"/>
      <c r="H1029" s="586"/>
      <c r="I1029" s="309"/>
      <c r="J1029" s="309"/>
      <c r="K1029" s="309"/>
    </row>
    <row r="1030" spans="1:11" s="529" customFormat="1" ht="15" hidden="1">
      <c r="A1030" s="513"/>
      <c r="B1030" s="513" t="s">
        <v>423</v>
      </c>
      <c r="C1030" s="586" t="s">
        <v>433</v>
      </c>
      <c r="D1030" s="515"/>
      <c r="E1030" s="515"/>
      <c r="F1030" s="515"/>
      <c r="G1030" s="515"/>
      <c r="H1030" s="515"/>
      <c r="I1030" s="309"/>
      <c r="J1030" s="309"/>
      <c r="K1030" s="309"/>
    </row>
    <row r="1031" spans="1:11" s="529" customFormat="1" ht="15" hidden="1">
      <c r="A1031" s="511" t="s">
        <v>1376</v>
      </c>
      <c r="B1031" s="431" t="s">
        <v>444</v>
      </c>
      <c r="C1031" s="586"/>
      <c r="D1031" s="586"/>
      <c r="E1031" s="586"/>
      <c r="F1031" s="586"/>
      <c r="G1031" s="586"/>
      <c r="H1031" s="586"/>
      <c r="I1031" s="309"/>
      <c r="J1031" s="309"/>
      <c r="K1031" s="309"/>
    </row>
    <row r="1032" spans="1:11" s="529" customFormat="1" ht="15" customHeight="1">
      <c r="A1032" s="513"/>
      <c r="B1032" s="431"/>
      <c r="C1032" s="586"/>
      <c r="D1032" s="586"/>
      <c r="E1032" s="586"/>
      <c r="F1032" s="586"/>
      <c r="G1032" s="586"/>
      <c r="H1032" s="586"/>
      <c r="I1032" s="309"/>
      <c r="J1032" s="309"/>
      <c r="K1032" s="309"/>
    </row>
    <row r="1033" spans="1:11" s="529" customFormat="1" ht="18" customHeight="1">
      <c r="A1033" s="513"/>
      <c r="B1033" s="545"/>
      <c r="C1033" s="545"/>
      <c r="D1033" s="545"/>
      <c r="E1033" s="545"/>
      <c r="F1033" s="545"/>
      <c r="G1033" s="545"/>
      <c r="H1033" s="545"/>
      <c r="I1033" s="1146" t="s">
        <v>8</v>
      </c>
      <c r="J1033" s="1146"/>
      <c r="K1033" s="1146"/>
    </row>
    <row r="1034" spans="1:11" s="529" customFormat="1" ht="18.75" customHeight="1">
      <c r="A1034" s="725" t="s">
        <v>1731</v>
      </c>
      <c r="B1034" s="715"/>
      <c r="C1034" s="629"/>
      <c r="D1034" s="635"/>
      <c r="E1034" s="715"/>
      <c r="F1034" s="629" t="s">
        <v>936</v>
      </c>
      <c r="G1034" s="715"/>
      <c r="H1034" s="1083" t="s">
        <v>935</v>
      </c>
      <c r="I1034" s="1083"/>
      <c r="J1034" s="1083"/>
      <c r="K1034" s="1083"/>
    </row>
    <row r="1035" spans="1:11" s="529" customFormat="1" ht="15.75" customHeight="1">
      <c r="A1035" s="721"/>
      <c r="B1035" s="716"/>
      <c r="C1035" s="717"/>
      <c r="D1035" s="718"/>
      <c r="E1035" s="719"/>
      <c r="F1035" s="719"/>
      <c r="G1035" s="721"/>
      <c r="H1035" s="240"/>
      <c r="I1035" s="309"/>
      <c r="J1035" s="309"/>
      <c r="K1035" s="309"/>
    </row>
    <row r="1036" spans="1:11" s="529" customFormat="1" ht="21.75" customHeight="1">
      <c r="A1036" s="721"/>
      <c r="B1036" s="721"/>
      <c r="C1036" s="717"/>
      <c r="D1036" s="722"/>
      <c r="E1036" s="723"/>
      <c r="F1036" s="723"/>
      <c r="G1036" s="721"/>
      <c r="H1036" s="240"/>
      <c r="I1036" s="309"/>
      <c r="J1036" s="309"/>
      <c r="K1036" s="309"/>
    </row>
    <row r="1037" spans="1:11" s="529" customFormat="1" ht="6.75" customHeight="1">
      <c r="A1037" s="721"/>
      <c r="B1037" s="721"/>
      <c r="C1037" s="717"/>
      <c r="D1037" s="722"/>
      <c r="E1037" s="723"/>
      <c r="F1037" s="723"/>
      <c r="G1037" s="721"/>
      <c r="H1037" s="240"/>
      <c r="I1037" s="309"/>
      <c r="J1037" s="309"/>
      <c r="K1037" s="309"/>
    </row>
    <row r="1038" spans="1:11" s="529" customFormat="1" ht="15.75" customHeight="1">
      <c r="A1038" s="721"/>
      <c r="B1038" s="725"/>
      <c r="C1038" s="717"/>
      <c r="D1038" s="722"/>
      <c r="E1038" s="723"/>
      <c r="F1038" s="723"/>
      <c r="G1038" s="721"/>
      <c r="H1038" s="272"/>
      <c r="I1038" s="317"/>
      <c r="J1038" s="317"/>
      <c r="K1038" s="317"/>
    </row>
    <row r="1039" spans="1:11" s="529" customFormat="1" ht="15.75" customHeight="1">
      <c r="A1039" s="721"/>
      <c r="B1039" s="721"/>
      <c r="C1039" s="717"/>
      <c r="D1039" s="722"/>
      <c r="E1039" s="723"/>
      <c r="F1039" s="723"/>
      <c r="G1039" s="721"/>
      <c r="H1039" s="240"/>
      <c r="I1039" s="309"/>
      <c r="J1039" s="309"/>
      <c r="K1039" s="309"/>
    </row>
    <row r="1040" spans="1:11" s="515" customFormat="1" ht="15.75" customHeight="1">
      <c r="A1040" s="725" t="s">
        <v>504</v>
      </c>
      <c r="B1040" s="725"/>
      <c r="C1040" s="835"/>
      <c r="D1040" s="836"/>
      <c r="E1040" s="715"/>
      <c r="F1040" s="715"/>
      <c r="G1040" s="1023" t="s">
        <v>505</v>
      </c>
      <c r="H1040" s="232"/>
      <c r="I1040" s="1083" t="s">
        <v>506</v>
      </c>
      <c r="J1040" s="1083"/>
      <c r="K1040" s="1083"/>
    </row>
    <row r="1041" ht="19.5" customHeight="1">
      <c r="C1041" s="734"/>
    </row>
  </sheetData>
  <sheetProtection/>
  <mergeCells count="262">
    <mergeCell ref="B268:C268"/>
    <mergeCell ref="B272:K272"/>
    <mergeCell ref="B274:K274"/>
    <mergeCell ref="B324:K324"/>
    <mergeCell ref="B269:C269"/>
    <mergeCell ref="B936:C936"/>
    <mergeCell ref="B902:K902"/>
    <mergeCell ref="G897:K897"/>
    <mergeCell ref="B914:C914"/>
    <mergeCell ref="B916:C916"/>
    <mergeCell ref="B920:K920"/>
    <mergeCell ref="B918:K918"/>
    <mergeCell ref="C981:E981"/>
    <mergeCell ref="B894:K894"/>
    <mergeCell ref="B890:K890"/>
    <mergeCell ref="I1040:K1040"/>
    <mergeCell ref="B925:K925"/>
    <mergeCell ref="B926:K926"/>
    <mergeCell ref="B927:K927"/>
    <mergeCell ref="B928:K928"/>
    <mergeCell ref="B962:K962"/>
    <mergeCell ref="B1009:K1009"/>
    <mergeCell ref="I1033:K1033"/>
    <mergeCell ref="H1034:K1034"/>
    <mergeCell ref="I995:K995"/>
    <mergeCell ref="B993:K993"/>
    <mergeCell ref="B994:K994"/>
    <mergeCell ref="C983:E983"/>
    <mergeCell ref="C1005:F1005"/>
    <mergeCell ref="B1010:K1010"/>
    <mergeCell ref="B922:K922"/>
    <mergeCell ref="B907:D907"/>
    <mergeCell ref="B908:C908"/>
    <mergeCell ref="B961:K961"/>
    <mergeCell ref="B971:D972"/>
    <mergeCell ref="B963:K963"/>
    <mergeCell ref="B932:K932"/>
    <mergeCell ref="B942:C942"/>
    <mergeCell ref="B944:C944"/>
    <mergeCell ref="B921:K921"/>
    <mergeCell ref="C982:E982"/>
    <mergeCell ref="B903:K903"/>
    <mergeCell ref="B904:K904"/>
    <mergeCell ref="B910:C910"/>
    <mergeCell ref="B913:D913"/>
    <mergeCell ref="C980:E980"/>
    <mergeCell ref="B939:C939"/>
    <mergeCell ref="B975:K975"/>
    <mergeCell ref="B945:C945"/>
    <mergeCell ref="B976:K976"/>
    <mergeCell ref="B856:K856"/>
    <mergeCell ref="B869:K869"/>
    <mergeCell ref="B870:K870"/>
    <mergeCell ref="B895:K895"/>
    <mergeCell ref="B875:K875"/>
    <mergeCell ref="B876:K876"/>
    <mergeCell ref="B861:E861"/>
    <mergeCell ref="B864:E864"/>
    <mergeCell ref="B858:K858"/>
    <mergeCell ref="B886:K886"/>
    <mergeCell ref="I471:K471"/>
    <mergeCell ref="C499:E499"/>
    <mergeCell ref="B678:K678"/>
    <mergeCell ref="E595:G595"/>
    <mergeCell ref="C651:K651"/>
    <mergeCell ref="B483:C483"/>
    <mergeCell ref="B486:K486"/>
    <mergeCell ref="B487:K487"/>
    <mergeCell ref="B501:K501"/>
    <mergeCell ref="B474:C474"/>
    <mergeCell ref="B484:C484"/>
    <mergeCell ref="B594:K594"/>
    <mergeCell ref="B795:G795"/>
    <mergeCell ref="I595:K595"/>
    <mergeCell ref="B634:E634"/>
    <mergeCell ref="B475:C475"/>
    <mergeCell ref="B892:K892"/>
    <mergeCell ref="B888:K888"/>
    <mergeCell ref="B846:K846"/>
    <mergeCell ref="B847:K847"/>
    <mergeCell ref="B848:K848"/>
    <mergeCell ref="B885:K885"/>
    <mergeCell ref="B849:K849"/>
    <mergeCell ref="B851:K851"/>
    <mergeCell ref="B859:K859"/>
    <mergeCell ref="B852:K852"/>
    <mergeCell ref="I259:K259"/>
    <mergeCell ref="B232:K232"/>
    <mergeCell ref="B867:K867"/>
    <mergeCell ref="B873:K873"/>
    <mergeCell ref="B270:C270"/>
    <mergeCell ref="B432:K432"/>
    <mergeCell ref="C290:K290"/>
    <mergeCell ref="B679:K679"/>
    <mergeCell ref="C302:K302"/>
    <mergeCell ref="E471:G471"/>
    <mergeCell ref="B239:K239"/>
    <mergeCell ref="B227:K227"/>
    <mergeCell ref="E221:G221"/>
    <mergeCell ref="I221:K221"/>
    <mergeCell ref="E212:G212"/>
    <mergeCell ref="I212:K212"/>
    <mergeCell ref="C219:C220"/>
    <mergeCell ref="E219:G219"/>
    <mergeCell ref="I219:K219"/>
    <mergeCell ref="I220:K220"/>
    <mergeCell ref="B233:K233"/>
    <mergeCell ref="B237:K237"/>
    <mergeCell ref="C210:C211"/>
    <mergeCell ref="E210:G210"/>
    <mergeCell ref="I210:K210"/>
    <mergeCell ref="E211:G211"/>
    <mergeCell ref="C213:K213"/>
    <mergeCell ref="B215:K215"/>
    <mergeCell ref="B216:K216"/>
    <mergeCell ref="B217:K217"/>
    <mergeCell ref="B197:K197"/>
    <mergeCell ref="B198:K198"/>
    <mergeCell ref="B241:K241"/>
    <mergeCell ref="B242:K242"/>
    <mergeCell ref="C222:K222"/>
    <mergeCell ref="B223:K223"/>
    <mergeCell ref="B228:K228"/>
    <mergeCell ref="B229:K229"/>
    <mergeCell ref="B231:K231"/>
    <mergeCell ref="B240:K240"/>
    <mergeCell ref="B203:K203"/>
    <mergeCell ref="B204:K204"/>
    <mergeCell ref="B244:K244"/>
    <mergeCell ref="E259:G259"/>
    <mergeCell ref="B199:K199"/>
    <mergeCell ref="B191:K191"/>
    <mergeCell ref="B193:K193"/>
    <mergeCell ref="B194:K194"/>
    <mergeCell ref="B195:K195"/>
    <mergeCell ref="B196:K196"/>
    <mergeCell ref="B183:K183"/>
    <mergeCell ref="B184:K184"/>
    <mergeCell ref="B185:K185"/>
    <mergeCell ref="B206:K206"/>
    <mergeCell ref="B207:K207"/>
    <mergeCell ref="B208:K208"/>
    <mergeCell ref="B188:K188"/>
    <mergeCell ref="B190:K190"/>
    <mergeCell ref="B200:K200"/>
    <mergeCell ref="B202:K202"/>
    <mergeCell ref="B171:K171"/>
    <mergeCell ref="B173:K173"/>
    <mergeCell ref="B174:K174"/>
    <mergeCell ref="B176:K176"/>
    <mergeCell ref="B186:K186"/>
    <mergeCell ref="B187:K187"/>
    <mergeCell ref="B178:K178"/>
    <mergeCell ref="B179:K179"/>
    <mergeCell ref="B180:K180"/>
    <mergeCell ref="B181:K181"/>
    <mergeCell ref="B177:K177"/>
    <mergeCell ref="B139:K139"/>
    <mergeCell ref="B141:K141"/>
    <mergeCell ref="B156:K156"/>
    <mergeCell ref="B158:K158"/>
    <mergeCell ref="B159:K159"/>
    <mergeCell ref="B148:K148"/>
    <mergeCell ref="B150:K150"/>
    <mergeCell ref="B151:K151"/>
    <mergeCell ref="B166:K166"/>
    <mergeCell ref="B168:K168"/>
    <mergeCell ref="B142:K142"/>
    <mergeCell ref="B161:K161"/>
    <mergeCell ref="B163:K163"/>
    <mergeCell ref="B165:K165"/>
    <mergeCell ref="B146:K146"/>
    <mergeCell ref="B144:K144"/>
    <mergeCell ref="B145:K145"/>
    <mergeCell ref="B133:K133"/>
    <mergeCell ref="B134:K134"/>
    <mergeCell ref="B135:K135"/>
    <mergeCell ref="B137:K137"/>
    <mergeCell ref="B138:K138"/>
    <mergeCell ref="B154:K154"/>
    <mergeCell ref="B155:K155"/>
    <mergeCell ref="B131:K131"/>
    <mergeCell ref="B132:K132"/>
    <mergeCell ref="B120:K120"/>
    <mergeCell ref="B121:K121"/>
    <mergeCell ref="B122:K122"/>
    <mergeCell ref="B123:K123"/>
    <mergeCell ref="B124:K124"/>
    <mergeCell ref="B125:K125"/>
    <mergeCell ref="B82:K82"/>
    <mergeCell ref="B69:K69"/>
    <mergeCell ref="B76:K76"/>
    <mergeCell ref="B78:K78"/>
    <mergeCell ref="B8:K8"/>
    <mergeCell ref="B15:K15"/>
    <mergeCell ref="B17:K17"/>
    <mergeCell ref="B22:C22"/>
    <mergeCell ref="B25:C25"/>
    <mergeCell ref="B47:K47"/>
    <mergeCell ref="B36:K36"/>
    <mergeCell ref="B77:K77"/>
    <mergeCell ref="B55:K55"/>
    <mergeCell ref="B72:K72"/>
    <mergeCell ref="B73:K73"/>
    <mergeCell ref="B68:K68"/>
    <mergeCell ref="B70:K70"/>
    <mergeCell ref="B71:K71"/>
    <mergeCell ref="B83:K83"/>
    <mergeCell ref="B62:K62"/>
    <mergeCell ref="B74:K74"/>
    <mergeCell ref="B37:K37"/>
    <mergeCell ref="B43:K43"/>
    <mergeCell ref="B79:K79"/>
    <mergeCell ref="B65:K65"/>
    <mergeCell ref="B53:K53"/>
    <mergeCell ref="B44:K44"/>
    <mergeCell ref="B51:K51"/>
    <mergeCell ref="B48:K48"/>
    <mergeCell ref="B34:K34"/>
    <mergeCell ref="B45:K45"/>
    <mergeCell ref="B46:K46"/>
    <mergeCell ref="B60:K60"/>
    <mergeCell ref="B75:K75"/>
    <mergeCell ref="B52:K52"/>
    <mergeCell ref="B57:K57"/>
    <mergeCell ref="B87:K87"/>
    <mergeCell ref="B88:K88"/>
    <mergeCell ref="B93:K93"/>
    <mergeCell ref="B92:K92"/>
    <mergeCell ref="B90:K90"/>
    <mergeCell ref="B116:K116"/>
    <mergeCell ref="B91:K91"/>
    <mergeCell ref="B89:K89"/>
    <mergeCell ref="B105:K105"/>
    <mergeCell ref="B106:K106"/>
    <mergeCell ref="B97:K97"/>
    <mergeCell ref="B98:K98"/>
    <mergeCell ref="B117:K117"/>
    <mergeCell ref="B119:K119"/>
    <mergeCell ref="B101:K101"/>
    <mergeCell ref="B94:K94"/>
    <mergeCell ref="B95:K95"/>
    <mergeCell ref="B102:K102"/>
    <mergeCell ref="B103:K103"/>
    <mergeCell ref="B84:K84"/>
    <mergeCell ref="B80:K80"/>
    <mergeCell ref="B81:K81"/>
    <mergeCell ref="B85:K85"/>
    <mergeCell ref="B86:K86"/>
    <mergeCell ref="B99:K99"/>
    <mergeCell ref="B100:K100"/>
    <mergeCell ref="B96:K96"/>
    <mergeCell ref="B844:K844"/>
    <mergeCell ref="B677:K677"/>
    <mergeCell ref="C800:G800"/>
    <mergeCell ref="B264:C264"/>
    <mergeCell ref="B265:C265"/>
    <mergeCell ref="B266:C266"/>
    <mergeCell ref="B267:C267"/>
    <mergeCell ref="B273:K273"/>
    <mergeCell ref="B839:E839"/>
    <mergeCell ref="C468:K468"/>
  </mergeCells>
  <printOptions/>
  <pageMargins left="0.66" right="0.18" top="0.5" bottom="0.25" header="0.25" footer="0.25"/>
  <pageSetup horizontalDpi="300" verticalDpi="300" orientation="portrait" paperSize="9" r:id="rId3"/>
  <headerFooter alignWithMargins="0">
    <oddFooter xml:space="preserve">&amp;L&amp;"VNI-Times,Italic"&amp;9Caùc thuyeát minh naøy laø boä phaän hôïp thaønh caùc Baùo caùo taøi chính.&amp;R&amp;"VNI-Times,Italic"&amp;9Trang &amp;P+10 </oddFooter>
  </headerFooter>
  <legacyDrawing r:id="rId2"/>
</worksheet>
</file>

<file path=xl/worksheets/sheet11.xml><?xml version="1.0" encoding="utf-8"?>
<worksheet xmlns="http://schemas.openxmlformats.org/spreadsheetml/2006/main" xmlns:r="http://schemas.openxmlformats.org/officeDocument/2006/relationships">
  <dimension ref="A1:IV48"/>
  <sheetViews>
    <sheetView zoomScalePageLayoutView="0" workbookViewId="0" topLeftCell="A1">
      <selection activeCell="B1" sqref="B1"/>
    </sheetView>
  </sheetViews>
  <sheetFormatPr defaultColWidth="9.140625" defaultRowHeight="12.75"/>
  <cols>
    <col min="1" max="2" width="3.421875" style="456" customWidth="1"/>
    <col min="3" max="3" width="36.57421875" style="456" customWidth="1"/>
    <col min="4" max="4" width="0.85546875" style="456" customWidth="1"/>
    <col min="5" max="5" width="15.57421875" style="456" customWidth="1"/>
    <col min="6" max="6" width="0.85546875" style="456" customWidth="1"/>
    <col min="7" max="7" width="15.421875" style="456" customWidth="1"/>
    <col min="8" max="8" width="0.85546875" style="456" customWidth="1"/>
    <col min="9" max="9" width="15.140625" style="456" customWidth="1"/>
    <col min="10" max="10" width="0.85546875" style="456" customWidth="1"/>
    <col min="11" max="11" width="14.140625" style="456" customWidth="1"/>
    <col min="12" max="12" width="0.85546875" style="456" customWidth="1"/>
    <col min="13" max="13" width="9.28125" style="456" customWidth="1"/>
    <col min="14" max="14" width="0.85546875" style="456" customWidth="1"/>
    <col min="15" max="15" width="13.57421875" style="456" customWidth="1"/>
    <col min="16" max="16" width="9.140625" style="456" customWidth="1"/>
    <col min="17" max="17" width="9.140625" style="457" customWidth="1"/>
    <col min="18" max="16384" width="9.140625" style="456" customWidth="1"/>
  </cols>
  <sheetData>
    <row r="1" spans="1:256" s="460" customFormat="1" ht="19.5" customHeight="1">
      <c r="A1" s="458" t="str">
        <f>TM!A1</f>
        <v>CÔNG TY CỔ PHẦN BẾN XE MIỀN TÂY</v>
      </c>
      <c r="B1" s="459"/>
      <c r="D1" s="459"/>
      <c r="H1" s="309"/>
      <c r="I1" s="317"/>
      <c r="J1" s="461"/>
      <c r="M1" s="309"/>
      <c r="N1" s="309"/>
      <c r="O1" s="317" t="s">
        <v>445</v>
      </c>
      <c r="P1" s="456"/>
      <c r="Q1" s="457"/>
      <c r="R1" s="456"/>
      <c r="S1" s="456"/>
      <c r="T1" s="456"/>
      <c r="U1" s="456"/>
      <c r="IO1" s="456"/>
      <c r="IP1" s="456"/>
      <c r="IQ1" s="456"/>
      <c r="IR1" s="456"/>
      <c r="IS1" s="456"/>
      <c r="IT1" s="456"/>
      <c r="IU1" s="456"/>
      <c r="IV1" s="456"/>
    </row>
    <row r="2" spans="1:256" s="460" customFormat="1" ht="6.75" customHeight="1">
      <c r="A2" s="458"/>
      <c r="B2" s="459"/>
      <c r="D2" s="459"/>
      <c r="H2" s="309"/>
      <c r="I2" s="317"/>
      <c r="J2" s="461"/>
      <c r="M2" s="309"/>
      <c r="N2" s="309"/>
      <c r="O2" s="317"/>
      <c r="P2" s="456"/>
      <c r="Q2" s="457"/>
      <c r="R2" s="456"/>
      <c r="S2" s="456"/>
      <c r="T2" s="456"/>
      <c r="U2" s="456"/>
      <c r="IO2" s="456"/>
      <c r="IP2" s="456"/>
      <c r="IQ2" s="456"/>
      <c r="IR2" s="456"/>
      <c r="IS2" s="456"/>
      <c r="IT2" s="456"/>
      <c r="IU2" s="456"/>
      <c r="IV2" s="456"/>
    </row>
    <row r="3" spans="1:15" ht="24.75" customHeight="1">
      <c r="A3" s="462" t="str">
        <f>TM!A3</f>
        <v>THUYẾT MINH BÁO CÁO TÀI CHÍNH</v>
      </c>
      <c r="B3" s="463"/>
      <c r="C3" s="463"/>
      <c r="D3" s="463"/>
      <c r="E3" s="463"/>
      <c r="F3" s="463"/>
      <c r="G3" s="463"/>
      <c r="H3" s="464"/>
      <c r="I3" s="465"/>
      <c r="J3" s="461"/>
      <c r="K3" s="463"/>
      <c r="L3" s="463"/>
      <c r="M3" s="464"/>
      <c r="N3" s="464"/>
      <c r="O3" s="465"/>
    </row>
    <row r="4" spans="1:15" ht="18" customHeight="1">
      <c r="A4" s="466" t="str">
        <f>TM!A4</f>
        <v>Cho thời kỳ từ ngày 01/01/2013 đến 30/6/2013</v>
      </c>
      <c r="B4" s="467"/>
      <c r="C4" s="467"/>
      <c r="D4" s="467"/>
      <c r="E4" s="467"/>
      <c r="F4" s="467"/>
      <c r="G4" s="467"/>
      <c r="H4" s="468"/>
      <c r="I4" s="469"/>
      <c r="J4" s="470"/>
      <c r="K4" s="467"/>
      <c r="L4" s="467"/>
      <c r="M4" s="468"/>
      <c r="N4" s="468"/>
      <c r="O4" s="469" t="s">
        <v>446</v>
      </c>
    </row>
    <row r="6" spans="1:15" ht="30" customHeight="1">
      <c r="A6" s="428" t="s">
        <v>71</v>
      </c>
      <c r="B6" s="448" t="s">
        <v>370</v>
      </c>
      <c r="C6" s="452"/>
      <c r="D6" s="452"/>
      <c r="E6" s="452"/>
      <c r="F6" s="452"/>
      <c r="G6" s="452"/>
      <c r="H6" s="452"/>
      <c r="I6" s="434"/>
      <c r="J6" s="434"/>
      <c r="K6" s="434"/>
      <c r="L6" s="434"/>
      <c r="M6" s="441"/>
      <c r="N6" s="441"/>
      <c r="O6" s="429"/>
    </row>
    <row r="7" spans="1:15" ht="18.75" customHeight="1">
      <c r="A7" s="428"/>
      <c r="B7" s="1152" t="s">
        <v>497</v>
      </c>
      <c r="C7" s="1152"/>
      <c r="D7" s="1152"/>
      <c r="E7" s="1152"/>
      <c r="F7" s="1152"/>
      <c r="G7" s="1152"/>
      <c r="H7" s="1152"/>
      <c r="I7" s="1152"/>
      <c r="J7" s="1152"/>
      <c r="K7" s="1152"/>
      <c r="L7" s="1152"/>
      <c r="M7" s="1152"/>
      <c r="N7" s="1152"/>
      <c r="O7" s="1152"/>
    </row>
    <row r="8" spans="1:15" ht="33" customHeight="1">
      <c r="A8" s="428"/>
      <c r="B8" s="1152" t="s">
        <v>498</v>
      </c>
      <c r="C8" s="1152"/>
      <c r="D8" s="1152"/>
      <c r="E8" s="1152"/>
      <c r="F8" s="1152"/>
      <c r="G8" s="1152"/>
      <c r="H8" s="1152"/>
      <c r="I8" s="1152"/>
      <c r="J8" s="1152"/>
      <c r="K8" s="1152"/>
      <c r="L8" s="1152"/>
      <c r="M8" s="1152"/>
      <c r="N8" s="1152"/>
      <c r="O8" s="1152"/>
    </row>
    <row r="9" spans="1:15" ht="33" customHeight="1">
      <c r="A9" s="428"/>
      <c r="B9" s="1152" t="s">
        <v>646</v>
      </c>
      <c r="C9" s="1152"/>
      <c r="D9" s="1152"/>
      <c r="E9" s="1152"/>
      <c r="F9" s="1152"/>
      <c r="G9" s="1152"/>
      <c r="H9" s="1152"/>
      <c r="I9" s="1152"/>
      <c r="J9" s="1152"/>
      <c r="K9" s="1152"/>
      <c r="L9" s="1152"/>
      <c r="M9" s="1152"/>
      <c r="N9" s="1152"/>
      <c r="O9" s="1152"/>
    </row>
    <row r="10" spans="1:24" ht="38.25" customHeight="1">
      <c r="A10" s="428"/>
      <c r="B10" s="1152" t="s">
        <v>647</v>
      </c>
      <c r="C10" s="1152"/>
      <c r="D10" s="1152"/>
      <c r="E10" s="1152"/>
      <c r="F10" s="1152"/>
      <c r="G10" s="1152"/>
      <c r="H10" s="1152"/>
      <c r="I10" s="1152"/>
      <c r="J10" s="1152"/>
      <c r="K10" s="1152"/>
      <c r="L10" s="1152"/>
      <c r="M10" s="1152"/>
      <c r="N10" s="1152"/>
      <c r="O10" s="1152"/>
      <c r="Q10" s="1151" t="s">
        <v>648</v>
      </c>
      <c r="R10" s="1151"/>
      <c r="S10" s="1151"/>
      <c r="T10" s="1151"/>
      <c r="U10" s="1151"/>
      <c r="V10" s="1151"/>
      <c r="W10" s="1151"/>
      <c r="X10" s="1151"/>
    </row>
    <row r="11" spans="1:15" ht="19.5" customHeight="1">
      <c r="A11" s="428"/>
      <c r="B11" s="448" t="s">
        <v>368</v>
      </c>
      <c r="C11" s="452"/>
      <c r="D11" s="452"/>
      <c r="E11" s="452"/>
      <c r="F11" s="452"/>
      <c r="G11" s="452"/>
      <c r="H11" s="452"/>
      <c r="I11" s="434"/>
      <c r="J11" s="434"/>
      <c r="K11" s="434"/>
      <c r="L11" s="434"/>
      <c r="M11" s="441"/>
      <c r="N11" s="441"/>
      <c r="O11" s="429"/>
    </row>
    <row r="12" spans="1:17" s="430" customFormat="1" ht="36" customHeight="1">
      <c r="A12" s="472"/>
      <c r="B12" s="473"/>
      <c r="C12" s="474" t="s">
        <v>649</v>
      </c>
      <c r="D12" s="449"/>
      <c r="E12" s="450" t="s">
        <v>650</v>
      </c>
      <c r="F12" s="449"/>
      <c r="G12" s="450" t="s">
        <v>651</v>
      </c>
      <c r="H12" s="475"/>
      <c r="I12" s="450" t="s">
        <v>652</v>
      </c>
      <c r="J12" s="433"/>
      <c r="K12" s="450" t="s">
        <v>1511</v>
      </c>
      <c r="L12" s="451"/>
      <c r="M12" s="450" t="s">
        <v>653</v>
      </c>
      <c r="N12" s="451"/>
      <c r="O12" s="476" t="s">
        <v>654</v>
      </c>
      <c r="Q12" s="445" t="s">
        <v>655</v>
      </c>
    </row>
    <row r="13" spans="1:15" s="457" customFormat="1" ht="18" customHeight="1">
      <c r="A13" s="472"/>
      <c r="B13" s="477" t="s">
        <v>62</v>
      </c>
      <c r="C13" s="478" t="s">
        <v>656</v>
      </c>
      <c r="D13" s="477"/>
      <c r="E13" s="444"/>
      <c r="F13" s="444"/>
      <c r="G13" s="444"/>
      <c r="H13" s="444"/>
      <c r="I13" s="444"/>
      <c r="J13" s="479"/>
      <c r="K13" s="479"/>
      <c r="L13" s="479"/>
      <c r="M13" s="480"/>
      <c r="N13" s="480"/>
      <c r="O13" s="481"/>
    </row>
    <row r="14" spans="1:15" ht="30">
      <c r="A14" s="428"/>
      <c r="B14" s="482" t="s">
        <v>657</v>
      </c>
      <c r="C14" s="471" t="s">
        <v>658</v>
      </c>
      <c r="D14" s="443"/>
      <c r="E14" s="483">
        <v>1430</v>
      </c>
      <c r="F14" s="443"/>
      <c r="G14" s="483">
        <v>1000</v>
      </c>
      <c r="H14" s="443"/>
      <c r="I14" s="434">
        <v>156</v>
      </c>
      <c r="J14" s="434"/>
      <c r="K14" s="434">
        <f>SUM(E14:I14)</f>
        <v>2586</v>
      </c>
      <c r="L14" s="434"/>
      <c r="M14" s="484">
        <v>0</v>
      </c>
      <c r="N14" s="484"/>
      <c r="O14" s="485">
        <f>M14+K14</f>
        <v>2586</v>
      </c>
    </row>
    <row r="15" spans="1:17" ht="30">
      <c r="A15" s="428"/>
      <c r="B15" s="482" t="s">
        <v>657</v>
      </c>
      <c r="C15" s="471" t="s">
        <v>659</v>
      </c>
      <c r="D15" s="443"/>
      <c r="E15" s="483">
        <v>143</v>
      </c>
      <c r="F15" s="443"/>
      <c r="G15" s="483">
        <v>10</v>
      </c>
      <c r="H15" s="443"/>
      <c r="I15" s="434">
        <v>0</v>
      </c>
      <c r="J15" s="434"/>
      <c r="K15" s="434">
        <f>SUM(E15:I15)</f>
        <v>153</v>
      </c>
      <c r="L15" s="434"/>
      <c r="M15" s="484">
        <f>-K15</f>
        <v>-153</v>
      </c>
      <c r="N15" s="484"/>
      <c r="O15" s="485">
        <f>M15+K15</f>
        <v>0</v>
      </c>
      <c r="Q15" s="445" t="s">
        <v>660</v>
      </c>
    </row>
    <row r="16" spans="1:17" s="457" customFormat="1" ht="18" customHeight="1">
      <c r="A16" s="428"/>
      <c r="B16" s="477" t="s">
        <v>64</v>
      </c>
      <c r="C16" s="478" t="s">
        <v>661</v>
      </c>
      <c r="D16" s="446"/>
      <c r="E16" s="446"/>
      <c r="F16" s="446"/>
      <c r="G16" s="446"/>
      <c r="H16" s="446"/>
      <c r="I16" s="433"/>
      <c r="J16" s="433"/>
      <c r="K16" s="433"/>
      <c r="L16" s="433"/>
      <c r="M16" s="486"/>
      <c r="N16" s="486"/>
      <c r="O16" s="487"/>
      <c r="Q16" s="445" t="s">
        <v>662</v>
      </c>
    </row>
    <row r="17" spans="1:15" ht="16.5" customHeight="1">
      <c r="A17" s="428"/>
      <c r="B17" s="482" t="s">
        <v>657</v>
      </c>
      <c r="C17" s="482" t="s">
        <v>663</v>
      </c>
      <c r="D17" s="443"/>
      <c r="E17" s="443"/>
      <c r="F17" s="443"/>
      <c r="G17" s="443"/>
      <c r="H17" s="443"/>
      <c r="I17" s="434"/>
      <c r="J17" s="434"/>
      <c r="K17" s="434"/>
      <c r="L17" s="434"/>
      <c r="M17" s="488"/>
      <c r="N17" s="488"/>
      <c r="O17" s="489"/>
    </row>
    <row r="18" spans="1:15" ht="16.5" customHeight="1">
      <c r="A18" s="428"/>
      <c r="B18" s="482" t="s">
        <v>657</v>
      </c>
      <c r="C18" s="482" t="s">
        <v>664</v>
      </c>
      <c r="D18" s="443"/>
      <c r="E18" s="443"/>
      <c r="F18" s="443"/>
      <c r="G18" s="443"/>
      <c r="H18" s="443"/>
      <c r="I18" s="434"/>
      <c r="J18" s="434"/>
      <c r="K18" s="434"/>
      <c r="L18" s="434"/>
      <c r="M18" s="488"/>
      <c r="N18" s="488"/>
      <c r="O18" s="489"/>
    </row>
    <row r="19" spans="1:15" ht="16.5" customHeight="1">
      <c r="A19" s="428"/>
      <c r="B19" s="482" t="s">
        <v>657</v>
      </c>
      <c r="C19" s="443" t="s">
        <v>665</v>
      </c>
      <c r="D19" s="443"/>
      <c r="E19" s="443"/>
      <c r="F19" s="443"/>
      <c r="G19" s="443"/>
      <c r="H19" s="443"/>
      <c r="I19" s="434"/>
      <c r="J19" s="434"/>
      <c r="K19" s="434"/>
      <c r="L19" s="434"/>
      <c r="M19" s="488"/>
      <c r="N19" s="488"/>
      <c r="O19" s="489"/>
    </row>
    <row r="20" spans="1:15" s="457" customFormat="1" ht="18" customHeight="1">
      <c r="A20" s="428"/>
      <c r="B20" s="446" t="s">
        <v>66</v>
      </c>
      <c r="C20" s="446" t="s">
        <v>666</v>
      </c>
      <c r="D20" s="446"/>
      <c r="E20" s="446"/>
      <c r="F20" s="446"/>
      <c r="G20" s="446"/>
      <c r="H20" s="446"/>
      <c r="I20" s="433"/>
      <c r="J20" s="433"/>
      <c r="K20" s="433"/>
      <c r="L20" s="433"/>
      <c r="M20" s="486"/>
      <c r="N20" s="486"/>
      <c r="O20" s="487"/>
    </row>
    <row r="21" spans="1:15" ht="18" customHeight="1">
      <c r="A21" s="428"/>
      <c r="B21" s="446" t="s">
        <v>68</v>
      </c>
      <c r="C21" s="446" t="s">
        <v>667</v>
      </c>
      <c r="D21" s="443"/>
      <c r="E21" s="443"/>
      <c r="F21" s="443"/>
      <c r="G21" s="443"/>
      <c r="H21" s="443"/>
      <c r="I21" s="434"/>
      <c r="J21" s="434"/>
      <c r="K21" s="434"/>
      <c r="L21" s="434"/>
      <c r="M21" s="488"/>
      <c r="N21" s="488"/>
      <c r="O21" s="489"/>
    </row>
    <row r="22" spans="1:15" ht="18" customHeight="1">
      <c r="A22" s="428"/>
      <c r="B22" s="446" t="s">
        <v>71</v>
      </c>
      <c r="C22" s="446" t="s">
        <v>668</v>
      </c>
      <c r="D22" s="443"/>
      <c r="E22" s="443"/>
      <c r="F22" s="443"/>
      <c r="G22" s="443"/>
      <c r="H22" s="443"/>
      <c r="I22" s="434"/>
      <c r="J22" s="434"/>
      <c r="K22" s="434"/>
      <c r="L22" s="434"/>
      <c r="M22" s="488"/>
      <c r="N22" s="488"/>
      <c r="O22" s="489"/>
    </row>
    <row r="23" spans="1:15" ht="18" customHeight="1">
      <c r="A23" s="428"/>
      <c r="B23" s="446" t="s">
        <v>73</v>
      </c>
      <c r="C23" s="446" t="s">
        <v>669</v>
      </c>
      <c r="D23" s="443"/>
      <c r="E23" s="443"/>
      <c r="F23" s="443"/>
      <c r="G23" s="443"/>
      <c r="H23" s="443"/>
      <c r="I23" s="434"/>
      <c r="J23" s="434"/>
      <c r="K23" s="434"/>
      <c r="L23" s="434"/>
      <c r="M23" s="488"/>
      <c r="N23" s="488"/>
      <c r="O23" s="489"/>
    </row>
    <row r="24" spans="1:15" ht="18" customHeight="1">
      <c r="A24" s="428"/>
      <c r="B24" s="446"/>
      <c r="C24" s="446" t="s">
        <v>670</v>
      </c>
      <c r="D24" s="443"/>
      <c r="E24" s="443"/>
      <c r="F24" s="443"/>
      <c r="G24" s="443"/>
      <c r="H24" s="443"/>
      <c r="I24" s="434"/>
      <c r="J24" s="434"/>
      <c r="K24" s="434"/>
      <c r="L24" s="434"/>
      <c r="M24" s="488"/>
      <c r="N24" s="488"/>
      <c r="O24" s="489"/>
    </row>
    <row r="25" spans="1:15" ht="18" customHeight="1">
      <c r="A25" s="428"/>
      <c r="B25" s="446" t="s">
        <v>1373</v>
      </c>
      <c r="C25" s="446" t="s">
        <v>671</v>
      </c>
      <c r="D25" s="443"/>
      <c r="E25" s="443"/>
      <c r="F25" s="443"/>
      <c r="G25" s="443"/>
      <c r="H25" s="443"/>
      <c r="I25" s="434"/>
      <c r="J25" s="434"/>
      <c r="K25" s="434"/>
      <c r="L25" s="434"/>
      <c r="M25" s="488"/>
      <c r="N25" s="488"/>
      <c r="O25" s="489"/>
    </row>
    <row r="26" spans="1:15" ht="18" customHeight="1">
      <c r="A26" s="428"/>
      <c r="B26" s="446" t="s">
        <v>1375</v>
      </c>
      <c r="C26" s="446" t="s">
        <v>672</v>
      </c>
      <c r="D26" s="443"/>
      <c r="E26" s="443"/>
      <c r="F26" s="443"/>
      <c r="G26" s="443"/>
      <c r="H26" s="443"/>
      <c r="I26" s="434"/>
      <c r="J26" s="434"/>
      <c r="K26" s="434"/>
      <c r="L26" s="434"/>
      <c r="M26" s="488"/>
      <c r="N26" s="488"/>
      <c r="O26" s="489"/>
    </row>
    <row r="27" spans="1:15" ht="18" customHeight="1">
      <c r="A27" s="428"/>
      <c r="B27" s="490"/>
      <c r="C27" s="490" t="s">
        <v>673</v>
      </c>
      <c r="D27" s="443"/>
      <c r="E27" s="491"/>
      <c r="F27" s="443"/>
      <c r="G27" s="491"/>
      <c r="H27" s="443"/>
      <c r="I27" s="492"/>
      <c r="J27" s="434"/>
      <c r="K27" s="492"/>
      <c r="L27" s="434"/>
      <c r="M27" s="493"/>
      <c r="N27" s="488"/>
      <c r="O27" s="494"/>
    </row>
    <row r="28" spans="1:15" ht="15">
      <c r="A28" s="428"/>
      <c r="B28" s="446"/>
      <c r="C28" s="446"/>
      <c r="D28" s="443"/>
      <c r="E28" s="443"/>
      <c r="F28" s="443"/>
      <c r="G28" s="443"/>
      <c r="H28" s="443"/>
      <c r="I28" s="434"/>
      <c r="J28" s="434"/>
      <c r="K28" s="434"/>
      <c r="L28" s="434"/>
      <c r="M28" s="488"/>
      <c r="N28" s="488"/>
      <c r="O28" s="489"/>
    </row>
    <row r="29" spans="1:17" ht="24.75" customHeight="1">
      <c r="A29" s="428"/>
      <c r="B29" s="446" t="s">
        <v>369</v>
      </c>
      <c r="C29" s="446"/>
      <c r="D29" s="443"/>
      <c r="E29" s="443"/>
      <c r="F29" s="443"/>
      <c r="G29" s="443"/>
      <c r="H29" s="443"/>
      <c r="I29" s="434"/>
      <c r="J29" s="434"/>
      <c r="K29" s="434"/>
      <c r="L29" s="434"/>
      <c r="M29" s="488"/>
      <c r="N29" s="488"/>
      <c r="O29" s="489"/>
      <c r="Q29" s="445" t="s">
        <v>674</v>
      </c>
    </row>
    <row r="30" spans="1:15" ht="28.5">
      <c r="A30" s="428"/>
      <c r="B30" s="495"/>
      <c r="C30" s="495" t="s">
        <v>649</v>
      </c>
      <c r="D30" s="477"/>
      <c r="E30" s="496" t="s">
        <v>675</v>
      </c>
      <c r="F30" s="444"/>
      <c r="G30" s="496" t="s">
        <v>676</v>
      </c>
      <c r="H30" s="444"/>
      <c r="I30" s="496" t="s">
        <v>677</v>
      </c>
      <c r="J30" s="479"/>
      <c r="K30" s="497" t="s">
        <v>1511</v>
      </c>
      <c r="L30" s="479"/>
      <c r="M30" s="495" t="s">
        <v>653</v>
      </c>
      <c r="N30" s="477"/>
      <c r="O30" s="498" t="s">
        <v>654</v>
      </c>
    </row>
    <row r="31" spans="1:15" ht="15">
      <c r="A31" s="428"/>
      <c r="B31" s="477" t="s">
        <v>62</v>
      </c>
      <c r="C31" s="478" t="s">
        <v>656</v>
      </c>
      <c r="D31" s="477"/>
      <c r="E31" s="444"/>
      <c r="F31" s="444"/>
      <c r="G31" s="444"/>
      <c r="H31" s="444"/>
      <c r="I31" s="444"/>
      <c r="J31" s="479"/>
      <c r="K31" s="479"/>
      <c r="L31" s="479"/>
      <c r="M31" s="480"/>
      <c r="N31" s="480"/>
      <c r="O31" s="481"/>
    </row>
    <row r="32" spans="1:15" ht="30">
      <c r="A32" s="428"/>
      <c r="B32" s="482" t="s">
        <v>657</v>
      </c>
      <c r="C32" s="471" t="s">
        <v>658</v>
      </c>
      <c r="D32" s="443"/>
      <c r="E32" s="483">
        <v>1430</v>
      </c>
      <c r="F32" s="443"/>
      <c r="G32" s="483">
        <v>1000</v>
      </c>
      <c r="H32" s="443"/>
      <c r="I32" s="434">
        <v>156</v>
      </c>
      <c r="J32" s="434"/>
      <c r="K32" s="434">
        <f>SUM(E32:I32)</f>
        <v>2586</v>
      </c>
      <c r="L32" s="434"/>
      <c r="M32" s="453">
        <v>0</v>
      </c>
      <c r="N32" s="453"/>
      <c r="O32" s="499">
        <f>M32+K32</f>
        <v>2586</v>
      </c>
    </row>
    <row r="33" spans="1:15" ht="30">
      <c r="A33" s="428"/>
      <c r="B33" s="482" t="s">
        <v>657</v>
      </c>
      <c r="C33" s="471" t="s">
        <v>659</v>
      </c>
      <c r="D33" s="443"/>
      <c r="E33" s="483">
        <v>143</v>
      </c>
      <c r="F33" s="443"/>
      <c r="G33" s="483">
        <v>10</v>
      </c>
      <c r="H33" s="443"/>
      <c r="I33" s="434">
        <v>0</v>
      </c>
      <c r="J33" s="434"/>
      <c r="K33" s="434">
        <f>SUM(E33:I33)</f>
        <v>153</v>
      </c>
      <c r="L33" s="434"/>
      <c r="M33" s="453">
        <f>-K33</f>
        <v>-153</v>
      </c>
      <c r="N33" s="453"/>
      <c r="O33" s="499">
        <f>M33+K33</f>
        <v>0</v>
      </c>
    </row>
    <row r="34" spans="1:15" ht="15">
      <c r="A34" s="428"/>
      <c r="B34" s="477" t="s">
        <v>64</v>
      </c>
      <c r="C34" s="478" t="s">
        <v>661</v>
      </c>
      <c r="D34" s="443"/>
      <c r="E34" s="443"/>
      <c r="F34" s="443"/>
      <c r="G34" s="443"/>
      <c r="H34" s="443"/>
      <c r="I34" s="434"/>
      <c r="J34" s="434"/>
      <c r="K34" s="434"/>
      <c r="L34" s="434"/>
      <c r="M34" s="488"/>
      <c r="N34" s="488"/>
      <c r="O34" s="489"/>
    </row>
    <row r="35" spans="1:15" ht="15">
      <c r="A35" s="428"/>
      <c r="B35" s="482" t="s">
        <v>657</v>
      </c>
      <c r="C35" s="482" t="s">
        <v>663</v>
      </c>
      <c r="D35" s="443"/>
      <c r="E35" s="443"/>
      <c r="F35" s="443"/>
      <c r="G35" s="443"/>
      <c r="H35" s="443"/>
      <c r="I35" s="434"/>
      <c r="J35" s="434"/>
      <c r="K35" s="434"/>
      <c r="L35" s="434"/>
      <c r="M35" s="488"/>
      <c r="N35" s="488"/>
      <c r="O35" s="489"/>
    </row>
    <row r="36" spans="1:15" ht="15">
      <c r="A36" s="428"/>
      <c r="B36" s="482" t="s">
        <v>657</v>
      </c>
      <c r="C36" s="482" t="s">
        <v>664</v>
      </c>
      <c r="D36" s="443"/>
      <c r="E36" s="443"/>
      <c r="F36" s="443"/>
      <c r="G36" s="443"/>
      <c r="H36" s="443"/>
      <c r="I36" s="434"/>
      <c r="J36" s="434"/>
      <c r="K36" s="434"/>
      <c r="L36" s="434"/>
      <c r="M36" s="488"/>
      <c r="N36" s="488"/>
      <c r="O36" s="489"/>
    </row>
    <row r="37" spans="1:15" ht="15">
      <c r="A37" s="428"/>
      <c r="B37" s="482" t="s">
        <v>657</v>
      </c>
      <c r="C37" s="443" t="s">
        <v>665</v>
      </c>
      <c r="D37" s="443"/>
      <c r="E37" s="443"/>
      <c r="F37" s="443"/>
      <c r="G37" s="443"/>
      <c r="H37" s="443"/>
      <c r="I37" s="434"/>
      <c r="J37" s="434"/>
      <c r="K37" s="434"/>
      <c r="L37" s="434"/>
      <c r="M37" s="488"/>
      <c r="N37" s="488"/>
      <c r="O37" s="489"/>
    </row>
    <row r="38" spans="1:15" ht="15">
      <c r="A38" s="428"/>
      <c r="B38" s="446" t="s">
        <v>66</v>
      </c>
      <c r="C38" s="446" t="s">
        <v>666</v>
      </c>
      <c r="D38" s="443"/>
      <c r="E38" s="443"/>
      <c r="F38" s="443"/>
      <c r="G38" s="443"/>
      <c r="H38" s="443"/>
      <c r="I38" s="434"/>
      <c r="J38" s="434"/>
      <c r="K38" s="434"/>
      <c r="L38" s="434"/>
      <c r="M38" s="488"/>
      <c r="N38" s="488"/>
      <c r="O38" s="489"/>
    </row>
    <row r="39" spans="1:15" ht="15">
      <c r="A39" s="428"/>
      <c r="B39" s="446" t="s">
        <v>68</v>
      </c>
      <c r="C39" s="446" t="s">
        <v>667</v>
      </c>
      <c r="D39" s="443"/>
      <c r="E39" s="443"/>
      <c r="F39" s="443"/>
      <c r="G39" s="443"/>
      <c r="H39" s="443"/>
      <c r="I39" s="434"/>
      <c r="J39" s="434"/>
      <c r="K39" s="434"/>
      <c r="L39" s="434"/>
      <c r="M39" s="488"/>
      <c r="N39" s="488"/>
      <c r="O39" s="489"/>
    </row>
    <row r="40" spans="1:15" ht="15">
      <c r="A40" s="428"/>
      <c r="B40" s="446" t="s">
        <v>71</v>
      </c>
      <c r="C40" s="446" t="s">
        <v>668</v>
      </c>
      <c r="D40" s="443"/>
      <c r="E40" s="443"/>
      <c r="F40" s="443"/>
      <c r="G40" s="443"/>
      <c r="H40" s="443"/>
      <c r="I40" s="434"/>
      <c r="J40" s="434"/>
      <c r="K40" s="434"/>
      <c r="L40" s="434"/>
      <c r="M40" s="488"/>
      <c r="N40" s="488"/>
      <c r="O40" s="489"/>
    </row>
    <row r="41" spans="1:15" ht="15">
      <c r="A41" s="428"/>
      <c r="B41" s="446" t="s">
        <v>73</v>
      </c>
      <c r="C41" s="446" t="s">
        <v>669</v>
      </c>
      <c r="D41" s="443"/>
      <c r="E41" s="443"/>
      <c r="F41" s="443"/>
      <c r="G41" s="443"/>
      <c r="H41" s="443"/>
      <c r="I41" s="434"/>
      <c r="J41" s="434"/>
      <c r="K41" s="434"/>
      <c r="L41" s="434"/>
      <c r="M41" s="488"/>
      <c r="N41" s="488"/>
      <c r="O41" s="489"/>
    </row>
    <row r="42" spans="1:15" ht="15">
      <c r="A42" s="428"/>
      <c r="B42" s="446"/>
      <c r="C42" s="446" t="s">
        <v>670</v>
      </c>
      <c r="D42" s="443"/>
      <c r="E42" s="443"/>
      <c r="F42" s="443"/>
      <c r="G42" s="443"/>
      <c r="H42" s="443"/>
      <c r="I42" s="434"/>
      <c r="J42" s="434"/>
      <c r="K42" s="434"/>
      <c r="L42" s="434"/>
      <c r="M42" s="488"/>
      <c r="N42" s="488"/>
      <c r="O42" s="489"/>
    </row>
    <row r="43" spans="1:15" ht="15">
      <c r="A43" s="428"/>
      <c r="B43" s="446" t="s">
        <v>1373</v>
      </c>
      <c r="C43" s="443" t="s">
        <v>671</v>
      </c>
      <c r="D43" s="443"/>
      <c r="E43" s="443"/>
      <c r="F43" s="443"/>
      <c r="G43" s="443"/>
      <c r="H43" s="443"/>
      <c r="I43" s="434"/>
      <c r="J43" s="434"/>
      <c r="K43" s="434"/>
      <c r="L43" s="434"/>
      <c r="M43" s="488"/>
      <c r="N43" s="488"/>
      <c r="O43" s="489"/>
    </row>
    <row r="44" spans="1:15" ht="15">
      <c r="A44" s="428"/>
      <c r="B44" s="446" t="s">
        <v>1375</v>
      </c>
      <c r="C44" s="443" t="s">
        <v>672</v>
      </c>
      <c r="D44" s="443"/>
      <c r="E44" s="443"/>
      <c r="F44" s="443"/>
      <c r="G44" s="443"/>
      <c r="H44" s="443"/>
      <c r="I44" s="434"/>
      <c r="J44" s="434"/>
      <c r="K44" s="434"/>
      <c r="L44" s="434"/>
      <c r="M44" s="488"/>
      <c r="N44" s="488"/>
      <c r="O44" s="489"/>
    </row>
    <row r="45" spans="1:15" ht="18" customHeight="1">
      <c r="A45" s="428"/>
      <c r="B45" s="490"/>
      <c r="C45" s="490" t="s">
        <v>673</v>
      </c>
      <c r="D45" s="443"/>
      <c r="E45" s="491"/>
      <c r="F45" s="443"/>
      <c r="G45" s="491"/>
      <c r="H45" s="443"/>
      <c r="I45" s="492"/>
      <c r="J45" s="434"/>
      <c r="K45" s="492"/>
      <c r="L45" s="434"/>
      <c r="M45" s="493"/>
      <c r="N45" s="488"/>
      <c r="O45" s="494"/>
    </row>
    <row r="46" spans="1:15" ht="15">
      <c r="A46" s="428"/>
      <c r="B46" s="448"/>
      <c r="C46" s="448"/>
      <c r="D46" s="452"/>
      <c r="E46" s="452"/>
      <c r="F46" s="452"/>
      <c r="G46" s="452"/>
      <c r="H46" s="452"/>
      <c r="I46" s="434"/>
      <c r="J46" s="434"/>
      <c r="K46" s="434"/>
      <c r="L46" s="434"/>
      <c r="M46" s="441"/>
      <c r="N46" s="441"/>
      <c r="O46" s="429"/>
    </row>
    <row r="47" spans="1:15" ht="15">
      <c r="A47" s="428"/>
      <c r="B47" s="448"/>
      <c r="C47" s="452"/>
      <c r="D47" s="452"/>
      <c r="E47" s="452"/>
      <c r="F47" s="452"/>
      <c r="G47" s="452"/>
      <c r="H47" s="452"/>
      <c r="I47" s="434"/>
      <c r="J47" s="434"/>
      <c r="K47" s="434"/>
      <c r="L47" s="434"/>
      <c r="M47" s="441"/>
      <c r="N47" s="441"/>
      <c r="O47" s="429"/>
    </row>
    <row r="48" spans="1:15" ht="15">
      <c r="A48" s="428"/>
      <c r="B48" s="448"/>
      <c r="C48" s="452"/>
      <c r="D48" s="452"/>
      <c r="E48" s="452"/>
      <c r="F48" s="452"/>
      <c r="G48" s="452"/>
      <c r="H48" s="452"/>
      <c r="I48" s="434"/>
      <c r="J48" s="434"/>
      <c r="K48" s="434"/>
      <c r="L48" s="434"/>
      <c r="M48" s="441"/>
      <c r="N48" s="441"/>
      <c r="O48" s="429"/>
    </row>
  </sheetData>
  <sheetProtection/>
  <mergeCells count="5">
    <mergeCell ref="Q10:X10"/>
    <mergeCell ref="B7:O7"/>
    <mergeCell ref="B8:O8"/>
    <mergeCell ref="B9:O9"/>
    <mergeCell ref="B10:O10"/>
  </mergeCells>
  <printOptions/>
  <pageMargins left="0.7" right="0.7" top="0.75" bottom="0.75" header="0.5118055555555555" footer="0.3"/>
  <pageSetup horizontalDpi="300" verticalDpi="300" orientation="landscape" paperSize="9" r:id="rId3"/>
  <headerFooter alignWithMargins="0">
    <oddFooter xml:space="preserve">&amp;L&amp;"VNI-Times,Italic"Caùc thuyeát minh naøy laø bộ phận hôïp thaønh caùc Baùo caùo taøi chính.&amp;R&amp;"Times New Roman,Italic"Trang  &amp;"MS Sans Serif,Regular" </oddFooter>
  </headerFooter>
  <legacyDrawing r:id="rId2"/>
</worksheet>
</file>

<file path=xl/worksheets/sheet12.xml><?xml version="1.0" encoding="utf-8"?>
<worksheet xmlns="http://schemas.openxmlformats.org/spreadsheetml/2006/main" xmlns:r="http://schemas.openxmlformats.org/officeDocument/2006/relationships">
  <dimension ref="A1:IV821"/>
  <sheetViews>
    <sheetView zoomScalePageLayoutView="0" workbookViewId="0" topLeftCell="A1">
      <selection activeCell="A1" sqref="A1"/>
    </sheetView>
  </sheetViews>
  <sheetFormatPr defaultColWidth="9.140625" defaultRowHeight="19.5" customHeight="1"/>
  <cols>
    <col min="1" max="1" width="3.57421875" style="500" customWidth="1"/>
    <col min="2" max="2" width="2.00390625" style="501" customWidth="1"/>
    <col min="3" max="3" width="17.8515625" style="501" customWidth="1"/>
    <col min="4" max="4" width="0.5625" style="501" customWidth="1"/>
    <col min="5" max="5" width="16.28125" style="501" customWidth="1"/>
    <col min="6" max="6" width="0.42578125" style="501" customWidth="1"/>
    <col min="7" max="7" width="12.140625" style="501" customWidth="1"/>
    <col min="8" max="8" width="0.5625" style="501" customWidth="1"/>
    <col min="9" max="9" width="19.57421875" style="212" customWidth="1"/>
    <col min="10" max="10" width="0.42578125" style="212" customWidth="1"/>
    <col min="11" max="11" width="19.421875" style="212" customWidth="1"/>
    <col min="12" max="12" width="11.421875" style="502" customWidth="1"/>
    <col min="13" max="13" width="12.140625" style="503" customWidth="1"/>
    <col min="14" max="14" width="43.421875" style="503" customWidth="1"/>
    <col min="15" max="15" width="11.421875" style="503" customWidth="1"/>
    <col min="16" max="16" width="12.8515625" style="504" customWidth="1"/>
    <col min="17" max="16384" width="9.140625" style="503" customWidth="1"/>
  </cols>
  <sheetData>
    <row r="1" spans="1:256" s="505" customFormat="1" ht="19.5" customHeight="1">
      <c r="A1" s="458" t="e">
        <f>#REF!</f>
        <v>#REF!</v>
      </c>
      <c r="B1" s="459"/>
      <c r="E1" s="506"/>
      <c r="G1" s="507"/>
      <c r="I1" s="200"/>
      <c r="J1" s="201"/>
      <c r="K1" s="205" t="s">
        <v>1623</v>
      </c>
      <c r="L1" s="502"/>
      <c r="M1" s="503"/>
      <c r="N1" s="503"/>
      <c r="O1" s="503"/>
      <c r="P1" s="504"/>
      <c r="Q1" s="503"/>
      <c r="R1" s="503"/>
      <c r="S1" s="503"/>
      <c r="T1" s="503"/>
      <c r="U1" s="503"/>
      <c r="IO1" s="503"/>
      <c r="IP1" s="503"/>
      <c r="IQ1" s="503"/>
      <c r="IR1" s="503"/>
      <c r="IS1" s="503"/>
      <c r="IT1" s="503"/>
      <c r="IU1" s="503"/>
      <c r="IV1" s="503"/>
    </row>
    <row r="2" spans="1:256" s="505" customFormat="1" ht="9.75" customHeight="1">
      <c r="A2" s="458"/>
      <c r="B2" s="459"/>
      <c r="E2" s="506"/>
      <c r="G2" s="507"/>
      <c r="I2" s="200"/>
      <c r="J2" s="201"/>
      <c r="K2" s="205"/>
      <c r="L2" s="502"/>
      <c r="M2" s="503"/>
      <c r="N2" s="503"/>
      <c r="O2" s="503"/>
      <c r="P2" s="504"/>
      <c r="Q2" s="503"/>
      <c r="R2" s="503"/>
      <c r="S2" s="503"/>
      <c r="T2" s="503"/>
      <c r="U2" s="503"/>
      <c r="IO2" s="503"/>
      <c r="IP2" s="503"/>
      <c r="IQ2" s="503"/>
      <c r="IR2" s="503"/>
      <c r="IS2" s="503"/>
      <c r="IT2" s="503"/>
      <c r="IU2" s="503"/>
      <c r="IV2" s="503"/>
    </row>
    <row r="3" spans="1:11" ht="24.75" customHeight="1">
      <c r="A3" s="508" t="s">
        <v>74</v>
      </c>
      <c r="B3" s="509"/>
      <c r="C3" s="509"/>
      <c r="D3" s="509"/>
      <c r="E3" s="509"/>
      <c r="F3" s="509"/>
      <c r="G3" s="509"/>
      <c r="H3" s="509"/>
      <c r="I3" s="209"/>
      <c r="J3" s="209"/>
      <c r="K3" s="209"/>
    </row>
    <row r="4" spans="1:11" ht="19.5" customHeight="1">
      <c r="A4" s="466" t="e">
        <f>#REF!</f>
        <v>#REF!</v>
      </c>
      <c r="B4" s="510"/>
      <c r="C4" s="510"/>
      <c r="D4" s="510"/>
      <c r="E4" s="510"/>
      <c r="F4" s="510"/>
      <c r="G4" s="510"/>
      <c r="H4" s="510"/>
      <c r="I4" s="221"/>
      <c r="J4" s="221"/>
      <c r="K4" s="427" t="s">
        <v>1216</v>
      </c>
    </row>
    <row r="6" spans="1:16" s="456" customFormat="1" ht="12.75" customHeight="1" hidden="1">
      <c r="A6" s="511" t="s">
        <v>1223</v>
      </c>
      <c r="B6" s="431" t="s">
        <v>1624</v>
      </c>
      <c r="C6" s="431"/>
      <c r="D6" s="431"/>
      <c r="E6" s="431"/>
      <c r="F6" s="431"/>
      <c r="G6" s="431"/>
      <c r="H6" s="431"/>
      <c r="I6" s="317"/>
      <c r="J6" s="317"/>
      <c r="K6" s="317"/>
      <c r="L6" s="461"/>
      <c r="P6" s="512"/>
    </row>
    <row r="7" spans="1:16" s="456" customFormat="1" ht="12.75" customHeight="1" hidden="1">
      <c r="A7" s="511" t="s">
        <v>62</v>
      </c>
      <c r="B7" s="431" t="s">
        <v>76</v>
      </c>
      <c r="C7" s="431"/>
      <c r="D7" s="431"/>
      <c r="E7" s="431"/>
      <c r="F7" s="431"/>
      <c r="G7" s="431"/>
      <c r="H7" s="431"/>
      <c r="I7" s="317"/>
      <c r="J7" s="317"/>
      <c r="K7" s="317"/>
      <c r="L7" s="461"/>
      <c r="P7" s="512"/>
    </row>
    <row r="8" spans="1:16" s="456" customFormat="1" ht="12.75" customHeight="1" hidden="1">
      <c r="A8" s="511" t="s">
        <v>64</v>
      </c>
      <c r="B8" s="431" t="s">
        <v>678</v>
      </c>
      <c r="C8" s="431"/>
      <c r="D8" s="431"/>
      <c r="E8" s="431"/>
      <c r="F8" s="431"/>
      <c r="G8" s="431"/>
      <c r="H8" s="431"/>
      <c r="I8" s="317"/>
      <c r="J8" s="317"/>
      <c r="K8" s="317"/>
      <c r="L8" s="461"/>
      <c r="P8" s="512"/>
    </row>
    <row r="9" spans="1:16" s="456" customFormat="1" ht="12.75" customHeight="1" hidden="1">
      <c r="A9" s="513"/>
      <c r="B9" s="1157"/>
      <c r="C9" s="1157"/>
      <c r="D9" s="1157"/>
      <c r="E9" s="1157"/>
      <c r="F9" s="1157"/>
      <c r="G9" s="1157"/>
      <c r="H9" s="1157"/>
      <c r="I9" s="1157"/>
      <c r="J9" s="1157"/>
      <c r="K9" s="1157"/>
      <c r="L9" s="461"/>
      <c r="P9" s="512"/>
    </row>
    <row r="10" spans="1:16" s="456" customFormat="1" ht="12.75" customHeight="1" hidden="1">
      <c r="A10" s="511" t="s">
        <v>66</v>
      </c>
      <c r="B10" s="431" t="s">
        <v>1626</v>
      </c>
      <c r="C10" s="431"/>
      <c r="D10" s="431"/>
      <c r="E10" s="432" t="s">
        <v>1627</v>
      </c>
      <c r="F10" s="431"/>
      <c r="G10" s="431"/>
      <c r="H10" s="431"/>
      <c r="I10" s="317"/>
      <c r="J10" s="317"/>
      <c r="K10" s="317"/>
      <c r="L10" s="461"/>
      <c r="P10" s="512"/>
    </row>
    <row r="11" spans="1:16" s="456" customFormat="1" ht="12.75" customHeight="1" hidden="1">
      <c r="A11" s="511" t="s">
        <v>68</v>
      </c>
      <c r="B11" s="431" t="s">
        <v>1628</v>
      </c>
      <c r="C11" s="431"/>
      <c r="D11" s="431"/>
      <c r="E11" s="431"/>
      <c r="F11" s="431"/>
      <c r="G11" s="431"/>
      <c r="H11" s="431"/>
      <c r="I11" s="317"/>
      <c r="J11" s="317"/>
      <c r="K11" s="317"/>
      <c r="L11" s="461"/>
      <c r="P11" s="512"/>
    </row>
    <row r="12" spans="1:16" s="456" customFormat="1" ht="12.75" customHeight="1" hidden="1">
      <c r="A12" s="514"/>
      <c r="B12" s="1157" t="str">
        <f>BCGD!B13</f>
        <v>Khai thác và kinh doanh bến xe. Vận tải hành khách công cộng liên tỉnh và nội địa. Khai thác dịch vụ phục vụ trong bến xe. Cho thuê mặt bằng và ki ốt, bãi đậu xe vận tải hàng hóa. Giữ và chuyển hàng hóa hành lý bao gói. Mua bán phụ tùng vật tư ô tô, xăng dầu. Lau rửa, bảo dưỡng, sửa chữa ô tô. Dịch vụ vui chơi giải trí; cho thuê nghĩ trọ. Dịch vụ bốc xếp hàng hóa và lưu đậu qua đêm của phương tiện vận tải, dịch vụ giữ xe hai bánh. Kinh doanh vận tải khách theo hợp đồng ./.</v>
      </c>
      <c r="C12" s="1157"/>
      <c r="D12" s="1157"/>
      <c r="E12" s="1157"/>
      <c r="F12" s="1157"/>
      <c r="G12" s="1157"/>
      <c r="H12" s="1157"/>
      <c r="I12" s="1157"/>
      <c r="J12" s="1157"/>
      <c r="K12" s="1157"/>
      <c r="L12" s="461"/>
      <c r="P12" s="512"/>
    </row>
    <row r="13" spans="1:16" s="456" customFormat="1" ht="12.75" customHeight="1" hidden="1">
      <c r="A13" s="511" t="s">
        <v>71</v>
      </c>
      <c r="B13" s="431" t="s">
        <v>1629</v>
      </c>
      <c r="C13" s="431"/>
      <c r="D13" s="431"/>
      <c r="E13" s="431"/>
      <c r="F13" s="431"/>
      <c r="G13" s="431"/>
      <c r="H13" s="431"/>
      <c r="I13" s="317"/>
      <c r="J13" s="317"/>
      <c r="K13" s="317"/>
      <c r="L13" s="3" t="s">
        <v>1630</v>
      </c>
      <c r="P13" s="512"/>
    </row>
    <row r="14" spans="1:16" s="456" customFormat="1" ht="12.75" customHeight="1" hidden="1">
      <c r="A14" s="513"/>
      <c r="B14" s="515"/>
      <c r="C14" s="515"/>
      <c r="D14" s="515"/>
      <c r="E14" s="515"/>
      <c r="F14" s="515"/>
      <c r="G14" s="515"/>
      <c r="H14" s="515"/>
      <c r="I14" s="309"/>
      <c r="J14" s="309"/>
      <c r="K14" s="309"/>
      <c r="L14" s="461"/>
      <c r="P14" s="512"/>
    </row>
    <row r="15" spans="1:16" s="456" customFormat="1" ht="12.75" customHeight="1" hidden="1">
      <c r="A15" s="516"/>
      <c r="B15" s="517"/>
      <c r="C15" s="517"/>
      <c r="D15" s="517"/>
      <c r="E15" s="517"/>
      <c r="F15" s="517"/>
      <c r="G15" s="517"/>
      <c r="H15" s="517"/>
      <c r="I15" s="323"/>
      <c r="J15" s="323"/>
      <c r="K15" s="323"/>
      <c r="L15" s="461"/>
      <c r="P15" s="512"/>
    </row>
    <row r="16" spans="1:16" s="456" customFormat="1" ht="12.75" customHeight="1" hidden="1">
      <c r="A16" s="511" t="s">
        <v>73</v>
      </c>
      <c r="B16" s="431" t="s">
        <v>1631</v>
      </c>
      <c r="C16" s="517"/>
      <c r="D16" s="517"/>
      <c r="E16" s="517"/>
      <c r="F16" s="517"/>
      <c r="G16" s="517"/>
      <c r="H16" s="517"/>
      <c r="I16" s="317" t="s">
        <v>1632</v>
      </c>
      <c r="J16" s="323"/>
      <c r="K16" s="323"/>
      <c r="L16" s="3" t="s">
        <v>1633</v>
      </c>
      <c r="P16" s="512"/>
    </row>
    <row r="17" spans="1:16" s="456" customFormat="1" ht="12.75" customHeight="1" hidden="1">
      <c r="A17" s="511" t="s">
        <v>1230</v>
      </c>
      <c r="B17" s="431" t="s">
        <v>1639</v>
      </c>
      <c r="C17" s="431"/>
      <c r="D17" s="431"/>
      <c r="E17" s="431"/>
      <c r="F17" s="431"/>
      <c r="G17" s="431"/>
      <c r="H17" s="431"/>
      <c r="I17" s="317"/>
      <c r="J17" s="317"/>
      <c r="K17" s="317"/>
      <c r="L17" s="461"/>
      <c r="P17" s="512"/>
    </row>
    <row r="18" spans="1:16" s="456" customFormat="1" ht="12.75" customHeight="1" hidden="1">
      <c r="A18" s="511" t="s">
        <v>62</v>
      </c>
      <c r="B18" s="431" t="s">
        <v>1640</v>
      </c>
      <c r="C18" s="431"/>
      <c r="D18" s="431"/>
      <c r="E18" s="431"/>
      <c r="F18" s="431"/>
      <c r="G18" s="431"/>
      <c r="H18" s="431"/>
      <c r="I18" s="317"/>
      <c r="J18" s="317"/>
      <c r="K18" s="317"/>
      <c r="L18" s="461"/>
      <c r="P18" s="512"/>
    </row>
    <row r="19" spans="1:16" s="456" customFormat="1" ht="12.75" customHeight="1" hidden="1">
      <c r="A19" s="513"/>
      <c r="B19" s="515" t="s">
        <v>1641</v>
      </c>
      <c r="C19" s="515"/>
      <c r="D19" s="515"/>
      <c r="E19" s="515"/>
      <c r="F19" s="515"/>
      <c r="G19" s="515"/>
      <c r="H19" s="515"/>
      <c r="I19" s="309"/>
      <c r="J19" s="309"/>
      <c r="K19" s="309"/>
      <c r="L19" s="461"/>
      <c r="P19" s="512"/>
    </row>
    <row r="20" spans="1:16" s="456" customFormat="1" ht="12.75" customHeight="1" hidden="1">
      <c r="A20" s="511" t="s">
        <v>64</v>
      </c>
      <c r="B20" s="431" t="s">
        <v>1642</v>
      </c>
      <c r="C20" s="431"/>
      <c r="D20" s="431"/>
      <c r="E20" s="431"/>
      <c r="F20" s="431"/>
      <c r="G20" s="431"/>
      <c r="H20" s="431"/>
      <c r="I20" s="317"/>
      <c r="J20" s="317"/>
      <c r="K20" s="317"/>
      <c r="L20" s="461"/>
      <c r="P20" s="512"/>
    </row>
    <row r="21" spans="1:16" s="456" customFormat="1" ht="12.75" customHeight="1" hidden="1">
      <c r="A21" s="513"/>
      <c r="B21" s="515" t="s">
        <v>1643</v>
      </c>
      <c r="C21" s="515"/>
      <c r="D21" s="515"/>
      <c r="E21" s="515"/>
      <c r="F21" s="515"/>
      <c r="G21" s="515"/>
      <c r="H21" s="515"/>
      <c r="I21" s="309"/>
      <c r="J21" s="309"/>
      <c r="K21" s="309"/>
      <c r="L21" s="461"/>
      <c r="P21" s="512"/>
    </row>
    <row r="22" spans="1:16" s="456" customFormat="1" ht="12.75" customHeight="1" hidden="1">
      <c r="A22" s="511" t="s">
        <v>1234</v>
      </c>
      <c r="B22" s="431" t="s">
        <v>1644</v>
      </c>
      <c r="C22" s="431"/>
      <c r="D22" s="431"/>
      <c r="E22" s="431"/>
      <c r="F22" s="431"/>
      <c r="G22" s="431"/>
      <c r="H22" s="431"/>
      <c r="I22" s="317"/>
      <c r="J22" s="317"/>
      <c r="K22" s="317"/>
      <c r="L22" s="461"/>
      <c r="P22" s="512"/>
    </row>
    <row r="23" spans="1:16" s="456" customFormat="1" ht="12.75" customHeight="1" hidden="1">
      <c r="A23" s="511" t="s">
        <v>62</v>
      </c>
      <c r="B23" s="431" t="s">
        <v>1645</v>
      </c>
      <c r="C23" s="431"/>
      <c r="D23" s="431"/>
      <c r="E23" s="431"/>
      <c r="F23" s="431"/>
      <c r="G23" s="431"/>
      <c r="H23" s="431"/>
      <c r="I23" s="317"/>
      <c r="J23" s="317"/>
      <c r="K23" s="317"/>
      <c r="L23" s="461"/>
      <c r="P23" s="512"/>
    </row>
    <row r="24" spans="1:16" s="456" customFormat="1" ht="12.75" customHeight="1" hidden="1">
      <c r="A24" s="513"/>
      <c r="B24" s="1114" t="s">
        <v>1646</v>
      </c>
      <c r="C24" s="1114"/>
      <c r="D24" s="1114"/>
      <c r="E24" s="1114"/>
      <c r="F24" s="1114"/>
      <c r="G24" s="1114"/>
      <c r="H24" s="1114"/>
      <c r="I24" s="1114"/>
      <c r="J24" s="1114"/>
      <c r="K24" s="1114"/>
      <c r="L24" s="461"/>
      <c r="P24" s="512"/>
    </row>
    <row r="25" spans="1:16" s="456" customFormat="1" ht="12.75" customHeight="1" hidden="1">
      <c r="A25" s="511" t="s">
        <v>64</v>
      </c>
      <c r="B25" s="431" t="s">
        <v>1647</v>
      </c>
      <c r="C25" s="431"/>
      <c r="D25" s="431"/>
      <c r="E25" s="431"/>
      <c r="F25" s="431"/>
      <c r="G25" s="431"/>
      <c r="H25" s="431"/>
      <c r="I25" s="317"/>
      <c r="J25" s="317"/>
      <c r="K25" s="317"/>
      <c r="L25" s="461"/>
      <c r="P25" s="512"/>
    </row>
    <row r="26" spans="1:16" s="456" customFormat="1" ht="12.75" customHeight="1" hidden="1">
      <c r="A26" s="513"/>
      <c r="B26" s="1114" t="s">
        <v>1648</v>
      </c>
      <c r="C26" s="1114"/>
      <c r="D26" s="1114"/>
      <c r="E26" s="1114"/>
      <c r="F26" s="1114"/>
      <c r="G26" s="1114"/>
      <c r="H26" s="1114"/>
      <c r="I26" s="1114"/>
      <c r="J26" s="1114"/>
      <c r="K26" s="1114"/>
      <c r="L26" s="461" t="s">
        <v>1649</v>
      </c>
      <c r="P26" s="512"/>
    </row>
    <row r="27" spans="1:16" s="456" customFormat="1" ht="12.75" customHeight="1" hidden="1">
      <c r="A27" s="513"/>
      <c r="B27" s="1114" t="s">
        <v>1650</v>
      </c>
      <c r="C27" s="1114"/>
      <c r="D27" s="1114"/>
      <c r="E27" s="1114"/>
      <c r="F27" s="1114"/>
      <c r="G27" s="1114"/>
      <c r="H27" s="1114"/>
      <c r="I27" s="1114"/>
      <c r="J27" s="1114"/>
      <c r="K27" s="1114"/>
      <c r="L27" s="461" t="s">
        <v>1651</v>
      </c>
      <c r="P27" s="512"/>
    </row>
    <row r="28" spans="1:16" s="456" customFormat="1" ht="12.75" customHeight="1" hidden="1">
      <c r="A28" s="511" t="s">
        <v>66</v>
      </c>
      <c r="B28" s="431" t="s">
        <v>1652</v>
      </c>
      <c r="C28" s="431"/>
      <c r="D28" s="431"/>
      <c r="E28" s="431"/>
      <c r="F28" s="431"/>
      <c r="G28" s="431"/>
      <c r="H28" s="431"/>
      <c r="I28" s="317"/>
      <c r="J28" s="317"/>
      <c r="K28" s="317"/>
      <c r="L28" s="461"/>
      <c r="P28" s="512"/>
    </row>
    <row r="29" spans="1:16" s="456" customFormat="1" ht="12.75" customHeight="1" hidden="1">
      <c r="A29" s="513"/>
      <c r="B29" s="515" t="s">
        <v>1653</v>
      </c>
      <c r="C29" s="515"/>
      <c r="D29" s="515"/>
      <c r="E29" s="515"/>
      <c r="F29" s="515"/>
      <c r="G29" s="515"/>
      <c r="H29" s="515"/>
      <c r="I29" s="309"/>
      <c r="J29" s="309"/>
      <c r="K29" s="309"/>
      <c r="L29" s="461"/>
      <c r="M29" s="465"/>
      <c r="N29" s="465"/>
      <c r="O29" s="465"/>
      <c r="P29" s="519"/>
    </row>
    <row r="30" spans="1:16" s="456" customFormat="1" ht="12.75" customHeight="1" hidden="1">
      <c r="A30" s="511" t="s">
        <v>1250</v>
      </c>
      <c r="B30" s="431" t="s">
        <v>1654</v>
      </c>
      <c r="C30" s="431"/>
      <c r="D30" s="431"/>
      <c r="E30" s="431"/>
      <c r="F30" s="431"/>
      <c r="G30" s="431"/>
      <c r="H30" s="431"/>
      <c r="I30" s="317"/>
      <c r="J30" s="317"/>
      <c r="K30" s="317"/>
      <c r="L30" s="461"/>
      <c r="M30" s="465"/>
      <c r="N30" s="465"/>
      <c r="O30" s="465"/>
      <c r="P30" s="519"/>
    </row>
    <row r="31" spans="1:16" s="456" customFormat="1" ht="12.75" customHeight="1" hidden="1">
      <c r="A31" s="511" t="s">
        <v>62</v>
      </c>
      <c r="B31" s="431" t="s">
        <v>1655</v>
      </c>
      <c r="C31" s="431"/>
      <c r="D31" s="431"/>
      <c r="E31" s="431"/>
      <c r="F31" s="431"/>
      <c r="G31" s="431"/>
      <c r="H31" s="431"/>
      <c r="I31" s="317"/>
      <c r="J31" s="317"/>
      <c r="K31" s="317"/>
      <c r="L31" s="461"/>
      <c r="M31" s="465"/>
      <c r="N31" s="465"/>
      <c r="O31" s="465"/>
      <c r="P31" s="519"/>
    </row>
    <row r="32" spans="1:16" s="456" customFormat="1" ht="12.75" customHeight="1" hidden="1">
      <c r="A32" s="513"/>
      <c r="B32" s="1117" t="s">
        <v>753</v>
      </c>
      <c r="C32" s="1117"/>
      <c r="D32" s="1117"/>
      <c r="E32" s="1117"/>
      <c r="F32" s="1117"/>
      <c r="G32" s="1117"/>
      <c r="H32" s="1117"/>
      <c r="I32" s="1117"/>
      <c r="J32" s="1117"/>
      <c r="K32" s="1117"/>
      <c r="L32" s="461" t="s">
        <v>1656</v>
      </c>
      <c r="M32" s="465"/>
      <c r="N32" s="465"/>
      <c r="O32" s="465"/>
      <c r="P32" s="519"/>
    </row>
    <row r="33" spans="1:16" s="456" customFormat="1" ht="12.75" customHeight="1" hidden="1">
      <c r="A33" s="513"/>
      <c r="B33" s="431" t="s">
        <v>1657</v>
      </c>
      <c r="C33" s="515"/>
      <c r="D33" s="515"/>
      <c r="E33" s="515"/>
      <c r="F33" s="515"/>
      <c r="G33" s="515"/>
      <c r="H33" s="515"/>
      <c r="I33" s="309"/>
      <c r="J33" s="309"/>
      <c r="K33" s="309"/>
      <c r="L33" s="461"/>
      <c r="M33" s="465"/>
      <c r="N33" s="465"/>
      <c r="O33" s="465"/>
      <c r="P33" s="519"/>
    </row>
    <row r="34" spans="1:23" s="456" customFormat="1" ht="12.75" customHeight="1" hidden="1">
      <c r="A34" s="514"/>
      <c r="B34" s="1114" t="s">
        <v>1658</v>
      </c>
      <c r="C34" s="1114"/>
      <c r="D34" s="1114"/>
      <c r="E34" s="1114"/>
      <c r="F34" s="1114"/>
      <c r="G34" s="1114"/>
      <c r="H34" s="1114"/>
      <c r="I34" s="1114"/>
      <c r="J34" s="1114"/>
      <c r="K34" s="1114"/>
      <c r="L34" s="461" t="s">
        <v>1659</v>
      </c>
      <c r="N34" s="1114"/>
      <c r="O34" s="1114"/>
      <c r="P34" s="1114"/>
      <c r="Q34" s="1114"/>
      <c r="R34" s="1114"/>
      <c r="S34" s="1114"/>
      <c r="T34" s="1114"/>
      <c r="U34" s="1114"/>
      <c r="V34" s="1114"/>
      <c r="W34" s="1114"/>
    </row>
    <row r="35" spans="1:16" s="456" customFormat="1" ht="12.75" customHeight="1" hidden="1">
      <c r="A35" s="511" t="s">
        <v>64</v>
      </c>
      <c r="B35" s="431" t="s">
        <v>1660</v>
      </c>
      <c r="C35" s="431"/>
      <c r="D35" s="431"/>
      <c r="E35" s="431"/>
      <c r="F35" s="431"/>
      <c r="G35" s="431"/>
      <c r="H35" s="431"/>
      <c r="I35" s="317"/>
      <c r="J35" s="317"/>
      <c r="K35" s="317"/>
      <c r="L35" s="461"/>
      <c r="M35" s="465"/>
      <c r="N35" s="465"/>
      <c r="O35" s="465"/>
      <c r="P35" s="519"/>
    </row>
    <row r="36" spans="1:16" s="456" customFormat="1" ht="12.75" customHeight="1" hidden="1">
      <c r="A36" s="513"/>
      <c r="B36" s="521" t="s">
        <v>754</v>
      </c>
      <c r="C36" s="518"/>
      <c r="D36" s="518"/>
      <c r="E36" s="518"/>
      <c r="F36" s="518"/>
      <c r="G36" s="518"/>
      <c r="H36" s="518"/>
      <c r="I36" s="518"/>
      <c r="J36" s="518"/>
      <c r="K36" s="518"/>
      <c r="L36" s="461"/>
      <c r="P36" s="512"/>
    </row>
    <row r="37" spans="1:17" s="456" customFormat="1" ht="12.75" customHeight="1" hidden="1">
      <c r="A37" s="513"/>
      <c r="B37" s="1117" t="s">
        <v>755</v>
      </c>
      <c r="C37" s="1117"/>
      <c r="D37" s="1117"/>
      <c r="E37" s="1117"/>
      <c r="F37" s="1117"/>
      <c r="G37" s="1117"/>
      <c r="H37" s="1117"/>
      <c r="I37" s="1117"/>
      <c r="J37" s="1117"/>
      <c r="K37" s="1117"/>
      <c r="L37" s="461" t="s">
        <v>1661</v>
      </c>
      <c r="M37" s="465"/>
      <c r="N37" s="465"/>
      <c r="O37" s="465"/>
      <c r="P37" s="519"/>
      <c r="Q37" s="456" t="s">
        <v>1662</v>
      </c>
    </row>
    <row r="38" spans="1:16" s="456" customFormat="1" ht="12.75" customHeight="1" hidden="1">
      <c r="A38" s="511" t="s">
        <v>66</v>
      </c>
      <c r="B38" s="431" t="s">
        <v>1663</v>
      </c>
      <c r="C38" s="431"/>
      <c r="D38" s="431"/>
      <c r="E38" s="431"/>
      <c r="F38" s="431"/>
      <c r="G38" s="431"/>
      <c r="H38" s="431"/>
      <c r="I38" s="317"/>
      <c r="J38" s="317"/>
      <c r="K38" s="317"/>
      <c r="L38" s="461"/>
      <c r="M38" s="465"/>
      <c r="N38" s="465"/>
      <c r="O38" s="465"/>
      <c r="P38" s="519"/>
    </row>
    <row r="39" spans="1:16" s="456" customFormat="1" ht="12.75" customHeight="1" hidden="1">
      <c r="A39" s="513"/>
      <c r="B39" s="1117" t="s">
        <v>756</v>
      </c>
      <c r="C39" s="1117"/>
      <c r="D39" s="1117"/>
      <c r="E39" s="1117"/>
      <c r="F39" s="1117"/>
      <c r="G39" s="1117"/>
      <c r="H39" s="1117"/>
      <c r="I39" s="1117"/>
      <c r="J39" s="1117"/>
      <c r="K39" s="1117"/>
      <c r="L39" s="461" t="s">
        <v>1664</v>
      </c>
      <c r="P39" s="512"/>
    </row>
    <row r="40" spans="1:16" s="456" customFormat="1" ht="12.75" customHeight="1" hidden="1">
      <c r="A40" s="511"/>
      <c r="B40" s="431" t="s">
        <v>1665</v>
      </c>
      <c r="C40" s="431"/>
      <c r="D40" s="431"/>
      <c r="E40" s="431"/>
      <c r="F40" s="431"/>
      <c r="G40" s="431"/>
      <c r="H40" s="431"/>
      <c r="I40" s="317"/>
      <c r="J40" s="317"/>
      <c r="K40" s="317"/>
      <c r="L40" s="3" t="s">
        <v>1666</v>
      </c>
      <c r="M40" s="465"/>
      <c r="N40" s="465"/>
      <c r="O40" s="465"/>
      <c r="P40" s="519"/>
    </row>
    <row r="41" spans="1:16" s="456" customFormat="1" ht="12.75" customHeight="1" hidden="1">
      <c r="A41" s="513"/>
      <c r="B41" s="431" t="s">
        <v>594</v>
      </c>
      <c r="C41" s="515"/>
      <c r="D41" s="515"/>
      <c r="E41" s="515"/>
      <c r="F41" s="515"/>
      <c r="G41" s="515"/>
      <c r="H41" s="515"/>
      <c r="I41" s="309"/>
      <c r="J41" s="309"/>
      <c r="K41" s="309"/>
      <c r="L41" s="3" t="s">
        <v>595</v>
      </c>
      <c r="P41" s="512"/>
    </row>
    <row r="42" spans="1:16" s="456" customFormat="1" ht="12.75" customHeight="1" hidden="1">
      <c r="A42" s="513"/>
      <c r="B42" s="1113" t="s">
        <v>757</v>
      </c>
      <c r="C42" s="1113"/>
      <c r="D42" s="1113"/>
      <c r="E42" s="1113"/>
      <c r="F42" s="1113"/>
      <c r="G42" s="1113"/>
      <c r="H42" s="1113"/>
      <c r="I42" s="1113"/>
      <c r="J42" s="1113"/>
      <c r="K42" s="1113"/>
      <c r="L42" s="461" t="s">
        <v>596</v>
      </c>
      <c r="P42" s="512"/>
    </row>
    <row r="43" spans="1:16" s="456" customFormat="1" ht="12.75" customHeight="1" hidden="1">
      <c r="A43" s="511" t="s">
        <v>68</v>
      </c>
      <c r="B43" s="431" t="s">
        <v>597</v>
      </c>
      <c r="C43" s="431"/>
      <c r="D43" s="431"/>
      <c r="E43" s="431"/>
      <c r="F43" s="431"/>
      <c r="G43" s="431"/>
      <c r="H43" s="431"/>
      <c r="I43" s="317"/>
      <c r="J43" s="317"/>
      <c r="K43" s="317"/>
      <c r="L43" s="461"/>
      <c r="M43" s="465"/>
      <c r="N43" s="465"/>
      <c r="O43" s="465"/>
      <c r="P43" s="519"/>
    </row>
    <row r="44" spans="1:16" s="456" customFormat="1" ht="12.75" customHeight="1" hidden="1">
      <c r="A44" s="523" t="s">
        <v>758</v>
      </c>
      <c r="B44" s="1155" t="s">
        <v>599</v>
      </c>
      <c r="C44" s="1155"/>
      <c r="D44" s="1155"/>
      <c r="E44" s="1155"/>
      <c r="F44" s="1155"/>
      <c r="G44" s="1155"/>
      <c r="H44" s="1155"/>
      <c r="I44" s="1155"/>
      <c r="J44" s="1155"/>
      <c r="K44" s="1155"/>
      <c r="L44" s="461"/>
      <c r="M44" s="465"/>
      <c r="N44" s="465"/>
      <c r="O44" s="465"/>
      <c r="P44" s="519"/>
    </row>
    <row r="45" spans="1:16" s="456" customFormat="1" ht="12.75" customHeight="1" hidden="1">
      <c r="A45" s="524"/>
      <c r="B45" s="1156" t="s">
        <v>600</v>
      </c>
      <c r="C45" s="1156"/>
      <c r="D45" s="1156"/>
      <c r="E45" s="1156"/>
      <c r="F45" s="1156"/>
      <c r="G45" s="1156"/>
      <c r="H45" s="1156"/>
      <c r="I45" s="1156"/>
      <c r="J45" s="1156"/>
      <c r="K45" s="1156"/>
      <c r="L45" s="461" t="s">
        <v>601</v>
      </c>
      <c r="P45" s="512"/>
    </row>
    <row r="46" spans="1:16" s="456" customFormat="1" ht="12.75" customHeight="1" hidden="1">
      <c r="A46" s="524"/>
      <c r="B46" s="1156" t="s">
        <v>602</v>
      </c>
      <c r="C46" s="1156"/>
      <c r="D46" s="1156"/>
      <c r="E46" s="1156"/>
      <c r="F46" s="1156"/>
      <c r="G46" s="1156"/>
      <c r="H46" s="1156"/>
      <c r="I46" s="1156"/>
      <c r="J46" s="1156"/>
      <c r="K46" s="1156"/>
      <c r="L46" s="461"/>
      <c r="P46" s="512"/>
    </row>
    <row r="47" spans="1:16" s="526" customFormat="1" ht="12.75" customHeight="1" hidden="1">
      <c r="A47" s="525"/>
      <c r="B47" s="1153" t="s">
        <v>603</v>
      </c>
      <c r="C47" s="1153"/>
      <c r="D47" s="1153"/>
      <c r="E47" s="1153"/>
      <c r="F47" s="1153"/>
      <c r="G47" s="1153"/>
      <c r="H47" s="1153"/>
      <c r="I47" s="1153"/>
      <c r="J47" s="1153"/>
      <c r="K47" s="1153"/>
      <c r="L47" s="3" t="s">
        <v>604</v>
      </c>
      <c r="P47" s="527"/>
    </row>
    <row r="48" spans="1:16" s="526" customFormat="1" ht="12.75" customHeight="1" hidden="1">
      <c r="A48" s="525"/>
      <c r="B48" s="1154" t="s">
        <v>605</v>
      </c>
      <c r="C48" s="1154"/>
      <c r="D48" s="1154"/>
      <c r="E48" s="1154"/>
      <c r="F48" s="1154"/>
      <c r="G48" s="1154"/>
      <c r="H48" s="1154"/>
      <c r="I48" s="1154"/>
      <c r="J48" s="1154"/>
      <c r="K48" s="1154"/>
      <c r="L48" s="528"/>
      <c r="P48" s="527"/>
    </row>
    <row r="49" spans="1:16" s="526" customFormat="1" ht="12.75" customHeight="1" hidden="1">
      <c r="A49" s="525"/>
      <c r="B49" s="1153" t="s">
        <v>606</v>
      </c>
      <c r="C49" s="1153"/>
      <c r="D49" s="1153"/>
      <c r="E49" s="1153"/>
      <c r="F49" s="1153"/>
      <c r="G49" s="1153"/>
      <c r="H49" s="1153"/>
      <c r="I49" s="1153"/>
      <c r="J49" s="1153"/>
      <c r="K49" s="1153"/>
      <c r="L49" s="528"/>
      <c r="P49" s="527"/>
    </row>
    <row r="50" spans="1:16" s="526" customFormat="1" ht="12.75" customHeight="1" hidden="1">
      <c r="A50" s="525"/>
      <c r="B50" s="1153" t="s">
        <v>607</v>
      </c>
      <c r="C50" s="1153"/>
      <c r="D50" s="1153"/>
      <c r="E50" s="1153"/>
      <c r="F50" s="1153"/>
      <c r="G50" s="1153"/>
      <c r="H50" s="1153"/>
      <c r="I50" s="1153"/>
      <c r="J50" s="1153"/>
      <c r="K50" s="1153"/>
      <c r="L50" s="528"/>
      <c r="P50" s="527"/>
    </row>
    <row r="51" spans="1:16" s="526" customFormat="1" ht="12.75" customHeight="1" hidden="1">
      <c r="A51" s="525"/>
      <c r="B51" s="1153" t="s">
        <v>635</v>
      </c>
      <c r="C51" s="1153"/>
      <c r="D51" s="1153"/>
      <c r="E51" s="1153"/>
      <c r="F51" s="1153"/>
      <c r="G51" s="1153"/>
      <c r="H51" s="1153"/>
      <c r="I51" s="1153"/>
      <c r="J51" s="1153"/>
      <c r="K51" s="1153"/>
      <c r="L51" s="528"/>
      <c r="P51" s="527"/>
    </row>
    <row r="52" spans="1:16" s="526" customFormat="1" ht="12.75" customHeight="1" hidden="1">
      <c r="A52" s="525"/>
      <c r="B52" s="1154" t="s">
        <v>636</v>
      </c>
      <c r="C52" s="1154"/>
      <c r="D52" s="1154"/>
      <c r="E52" s="1154"/>
      <c r="F52" s="1154"/>
      <c r="G52" s="1154"/>
      <c r="H52" s="1154"/>
      <c r="I52" s="1154"/>
      <c r="J52" s="1154"/>
      <c r="K52" s="1154"/>
      <c r="L52" s="528"/>
      <c r="P52" s="527"/>
    </row>
    <row r="53" spans="1:16" s="526" customFormat="1" ht="12.75" customHeight="1" hidden="1">
      <c r="A53" s="525"/>
      <c r="B53" s="1153" t="s">
        <v>637</v>
      </c>
      <c r="C53" s="1153"/>
      <c r="D53" s="1153"/>
      <c r="E53" s="1153"/>
      <c r="F53" s="1153"/>
      <c r="G53" s="1153"/>
      <c r="H53" s="1153"/>
      <c r="I53" s="1153"/>
      <c r="J53" s="1153"/>
      <c r="K53" s="1153"/>
      <c r="L53" s="528"/>
      <c r="P53" s="527"/>
    </row>
    <row r="54" spans="1:16" s="526" customFormat="1" ht="12.75" customHeight="1" hidden="1">
      <c r="A54" s="525"/>
      <c r="B54" s="1154" t="s">
        <v>638</v>
      </c>
      <c r="C54" s="1154"/>
      <c r="D54" s="1154"/>
      <c r="E54" s="1154"/>
      <c r="F54" s="1154"/>
      <c r="G54" s="1154"/>
      <c r="H54" s="1154"/>
      <c r="I54" s="1154"/>
      <c r="J54" s="1154"/>
      <c r="K54" s="1154"/>
      <c r="L54" s="528"/>
      <c r="P54" s="527"/>
    </row>
    <row r="55" spans="1:16" s="526" customFormat="1" ht="12.75" customHeight="1" hidden="1">
      <c r="A55" s="525"/>
      <c r="B55" s="1153" t="s">
        <v>639</v>
      </c>
      <c r="C55" s="1153"/>
      <c r="D55" s="1153"/>
      <c r="E55" s="1153"/>
      <c r="F55" s="1153"/>
      <c r="G55" s="1153"/>
      <c r="H55" s="1153"/>
      <c r="I55" s="1153"/>
      <c r="J55" s="1153"/>
      <c r="K55" s="1153"/>
      <c r="L55" s="528"/>
      <c r="P55" s="527"/>
    </row>
    <row r="56" spans="1:16" s="526" customFormat="1" ht="12.75" customHeight="1" hidden="1">
      <c r="A56" s="525"/>
      <c r="B56" s="1153" t="s">
        <v>640</v>
      </c>
      <c r="C56" s="1153"/>
      <c r="D56" s="1153"/>
      <c r="E56" s="1153"/>
      <c r="F56" s="1153"/>
      <c r="G56" s="1153"/>
      <c r="H56" s="1153"/>
      <c r="I56" s="1153"/>
      <c r="J56" s="1153"/>
      <c r="K56" s="1153"/>
      <c r="L56" s="528"/>
      <c r="P56" s="527"/>
    </row>
    <row r="57" spans="1:16" s="526" customFormat="1" ht="12.75" customHeight="1" hidden="1">
      <c r="A57" s="525"/>
      <c r="B57" s="1154" t="s">
        <v>641</v>
      </c>
      <c r="C57" s="1154"/>
      <c r="D57" s="1154"/>
      <c r="E57" s="1154"/>
      <c r="F57" s="1154"/>
      <c r="G57" s="1154"/>
      <c r="H57" s="1154"/>
      <c r="I57" s="1154"/>
      <c r="J57" s="1154"/>
      <c r="K57" s="1154"/>
      <c r="L57" s="528"/>
      <c r="P57" s="527"/>
    </row>
    <row r="58" spans="1:16" s="526" customFormat="1" ht="12.75" customHeight="1" hidden="1">
      <c r="A58" s="525"/>
      <c r="B58" s="1153" t="s">
        <v>642</v>
      </c>
      <c r="C58" s="1153"/>
      <c r="D58" s="1153"/>
      <c r="E58" s="1153"/>
      <c r="F58" s="1153"/>
      <c r="G58" s="1153"/>
      <c r="H58" s="1153"/>
      <c r="I58" s="1153"/>
      <c r="J58" s="1153"/>
      <c r="K58" s="1153"/>
      <c r="L58" s="528"/>
      <c r="P58" s="527"/>
    </row>
    <row r="59" spans="1:16" s="529" customFormat="1" ht="12.75" customHeight="1" hidden="1">
      <c r="A59" s="511" t="s">
        <v>759</v>
      </c>
      <c r="B59" s="1113" t="s">
        <v>644</v>
      </c>
      <c r="C59" s="1113"/>
      <c r="D59" s="1113"/>
      <c r="E59" s="1113"/>
      <c r="F59" s="1113"/>
      <c r="G59" s="1113"/>
      <c r="H59" s="1113"/>
      <c r="I59" s="1113"/>
      <c r="J59" s="1113"/>
      <c r="K59" s="1113"/>
      <c r="L59" s="432"/>
      <c r="P59" s="530"/>
    </row>
    <row r="60" spans="1:16" s="456" customFormat="1" ht="12.75" customHeight="1" hidden="1">
      <c r="A60" s="513"/>
      <c r="B60" s="1113" t="s">
        <v>760</v>
      </c>
      <c r="C60" s="1113"/>
      <c r="D60" s="1113"/>
      <c r="E60" s="1113"/>
      <c r="F60" s="1113"/>
      <c r="G60" s="1113"/>
      <c r="H60" s="1113"/>
      <c r="I60" s="1113"/>
      <c r="J60" s="1113"/>
      <c r="K60" s="1113"/>
      <c r="L60" s="461"/>
      <c r="P60" s="512"/>
    </row>
    <row r="61" spans="1:16" s="456" customFormat="1" ht="12.75" customHeight="1" hidden="1">
      <c r="A61" s="513"/>
      <c r="B61" s="1153" t="s">
        <v>603</v>
      </c>
      <c r="C61" s="1153"/>
      <c r="D61" s="1153"/>
      <c r="E61" s="1153"/>
      <c r="F61" s="1153"/>
      <c r="G61" s="1153"/>
      <c r="H61" s="1153"/>
      <c r="I61" s="1153"/>
      <c r="J61" s="1153"/>
      <c r="K61" s="1153"/>
      <c r="L61" s="3" t="s">
        <v>604</v>
      </c>
      <c r="P61" s="512"/>
    </row>
    <row r="62" spans="1:16" s="456" customFormat="1" ht="12.75" customHeight="1" hidden="1">
      <c r="A62" s="513"/>
      <c r="B62" s="1154" t="s">
        <v>645</v>
      </c>
      <c r="C62" s="1154"/>
      <c r="D62" s="1154"/>
      <c r="E62" s="1154"/>
      <c r="F62" s="1154"/>
      <c r="G62" s="1154"/>
      <c r="H62" s="1154"/>
      <c r="I62" s="1154"/>
      <c r="J62" s="1154"/>
      <c r="K62" s="1154"/>
      <c r="L62" s="461"/>
      <c r="P62" s="512"/>
    </row>
    <row r="63" spans="1:16" s="456" customFormat="1" ht="12.75" customHeight="1" hidden="1">
      <c r="A63" s="513"/>
      <c r="B63" s="1153" t="s">
        <v>1732</v>
      </c>
      <c r="C63" s="1153"/>
      <c r="D63" s="1153"/>
      <c r="E63" s="1153"/>
      <c r="F63" s="1153"/>
      <c r="G63" s="1153"/>
      <c r="H63" s="1153"/>
      <c r="I63" s="1153"/>
      <c r="J63" s="1153"/>
      <c r="K63" s="1153"/>
      <c r="L63" s="461"/>
      <c r="P63" s="512"/>
    </row>
    <row r="64" spans="1:16" s="456" customFormat="1" ht="12.75" customHeight="1" hidden="1">
      <c r="A64" s="513"/>
      <c r="B64" s="1153" t="s">
        <v>1733</v>
      </c>
      <c r="C64" s="1153"/>
      <c r="D64" s="1153"/>
      <c r="E64" s="1153"/>
      <c r="F64" s="1153"/>
      <c r="G64" s="1153"/>
      <c r="H64" s="1153"/>
      <c r="I64" s="1153"/>
      <c r="J64" s="1153"/>
      <c r="K64" s="1153"/>
      <c r="L64" s="461"/>
      <c r="P64" s="512"/>
    </row>
    <row r="65" spans="1:16" s="456" customFormat="1" ht="12.75" customHeight="1" hidden="1">
      <c r="A65" s="513"/>
      <c r="B65" s="1154" t="s">
        <v>1734</v>
      </c>
      <c r="C65" s="1154"/>
      <c r="D65" s="1154"/>
      <c r="E65" s="1154"/>
      <c r="F65" s="1154"/>
      <c r="G65" s="1154"/>
      <c r="H65" s="1154"/>
      <c r="I65" s="1154"/>
      <c r="J65" s="1154"/>
      <c r="K65" s="1154"/>
      <c r="L65" s="461"/>
      <c r="P65" s="512"/>
    </row>
    <row r="66" spans="1:16" s="456" customFormat="1" ht="12.75" customHeight="1" hidden="1">
      <c r="A66" s="513"/>
      <c r="B66" s="1153" t="s">
        <v>1735</v>
      </c>
      <c r="C66" s="1153"/>
      <c r="D66" s="1153"/>
      <c r="E66" s="1153"/>
      <c r="F66" s="1153"/>
      <c r="G66" s="1153"/>
      <c r="H66" s="1153"/>
      <c r="I66" s="1153"/>
      <c r="J66" s="1153"/>
      <c r="K66" s="1153"/>
      <c r="L66" s="461"/>
      <c r="P66" s="512"/>
    </row>
    <row r="67" spans="1:16" s="456" customFormat="1" ht="12.75" customHeight="1" hidden="1">
      <c r="A67" s="513"/>
      <c r="B67" s="1154" t="s">
        <v>1736</v>
      </c>
      <c r="C67" s="1154"/>
      <c r="D67" s="1154"/>
      <c r="E67" s="1154"/>
      <c r="F67" s="1154"/>
      <c r="G67" s="1154"/>
      <c r="H67" s="1154"/>
      <c r="I67" s="1154"/>
      <c r="J67" s="1154"/>
      <c r="K67" s="1154"/>
      <c r="L67" s="461"/>
      <c r="P67" s="512"/>
    </row>
    <row r="68" spans="1:16" s="456" customFormat="1" ht="12.75" customHeight="1" hidden="1">
      <c r="A68" s="513"/>
      <c r="B68" s="1153" t="s">
        <v>1737</v>
      </c>
      <c r="C68" s="1153"/>
      <c r="D68" s="1153"/>
      <c r="E68" s="1153"/>
      <c r="F68" s="1153"/>
      <c r="G68" s="1153"/>
      <c r="H68" s="1153"/>
      <c r="I68" s="1153"/>
      <c r="J68" s="1153"/>
      <c r="K68" s="1153"/>
      <c r="L68" s="461"/>
      <c r="P68" s="512"/>
    </row>
    <row r="69" spans="1:16" s="456" customFormat="1" ht="12.75" customHeight="1" hidden="1">
      <c r="A69" s="513"/>
      <c r="B69" s="1154" t="s">
        <v>1738</v>
      </c>
      <c r="C69" s="1154"/>
      <c r="D69" s="1154"/>
      <c r="E69" s="1154"/>
      <c r="F69" s="1154"/>
      <c r="G69" s="1154"/>
      <c r="H69" s="1154"/>
      <c r="I69" s="1154"/>
      <c r="J69" s="1154"/>
      <c r="K69" s="1154"/>
      <c r="L69" s="461"/>
      <c r="P69" s="512"/>
    </row>
    <row r="70" spans="1:16" s="456" customFormat="1" ht="12.75" customHeight="1" hidden="1">
      <c r="A70" s="513"/>
      <c r="B70" s="1153" t="s">
        <v>1739</v>
      </c>
      <c r="C70" s="1153"/>
      <c r="D70" s="1153"/>
      <c r="E70" s="1153"/>
      <c r="F70" s="1153"/>
      <c r="G70" s="1153"/>
      <c r="H70" s="1153"/>
      <c r="I70" s="1153"/>
      <c r="J70" s="1153"/>
      <c r="K70" s="1153"/>
      <c r="L70" s="461"/>
      <c r="P70" s="512"/>
    </row>
    <row r="71" spans="1:16" s="456" customFormat="1" ht="12.75" customHeight="1" hidden="1">
      <c r="A71" s="513"/>
      <c r="B71" s="1154" t="s">
        <v>1740</v>
      </c>
      <c r="C71" s="1154"/>
      <c r="D71" s="1154"/>
      <c r="E71" s="1154"/>
      <c r="F71" s="1154"/>
      <c r="G71" s="1154"/>
      <c r="H71" s="1154"/>
      <c r="I71" s="1154"/>
      <c r="J71" s="1154"/>
      <c r="K71" s="1154"/>
      <c r="L71" s="461"/>
      <c r="P71" s="512"/>
    </row>
    <row r="72" spans="1:16" s="456" customFormat="1" ht="12.75" customHeight="1" hidden="1">
      <c r="A72" s="513"/>
      <c r="B72" s="1153" t="s">
        <v>1741</v>
      </c>
      <c r="C72" s="1153"/>
      <c r="D72" s="1153"/>
      <c r="E72" s="1153"/>
      <c r="F72" s="1153"/>
      <c r="G72" s="1153"/>
      <c r="H72" s="1153"/>
      <c r="I72" s="1153"/>
      <c r="J72" s="1153"/>
      <c r="K72" s="1153"/>
      <c r="L72" s="461"/>
      <c r="P72" s="512"/>
    </row>
    <row r="73" spans="1:16" s="531" customFormat="1" ht="12.75" customHeight="1" hidden="1">
      <c r="A73" s="516"/>
      <c r="B73" s="1154" t="s">
        <v>1742</v>
      </c>
      <c r="C73" s="1154"/>
      <c r="D73" s="1154"/>
      <c r="E73" s="1154"/>
      <c r="F73" s="1154"/>
      <c r="G73" s="1154"/>
      <c r="H73" s="1154"/>
      <c r="I73" s="1154"/>
      <c r="J73" s="1154"/>
      <c r="K73" s="1154"/>
      <c r="L73" s="437"/>
      <c r="P73" s="532"/>
    </row>
    <row r="74" spans="1:16" s="456" customFormat="1" ht="12.75" customHeight="1" hidden="1">
      <c r="A74" s="513"/>
      <c r="B74" s="1153" t="s">
        <v>447</v>
      </c>
      <c r="C74" s="1153"/>
      <c r="D74" s="1153"/>
      <c r="E74" s="1153"/>
      <c r="F74" s="1153"/>
      <c r="G74" s="1153"/>
      <c r="H74" s="1153"/>
      <c r="I74" s="1153"/>
      <c r="J74" s="1153"/>
      <c r="K74" s="1153"/>
      <c r="L74" s="461"/>
      <c r="P74" s="512"/>
    </row>
    <row r="75" spans="1:16" s="456" customFormat="1" ht="12.75" customHeight="1" hidden="1">
      <c r="A75" s="513"/>
      <c r="B75" s="1153" t="s">
        <v>448</v>
      </c>
      <c r="C75" s="1153"/>
      <c r="D75" s="1153"/>
      <c r="E75" s="1153"/>
      <c r="F75" s="1153"/>
      <c r="G75" s="1153"/>
      <c r="H75" s="1153"/>
      <c r="I75" s="1153"/>
      <c r="J75" s="1153"/>
      <c r="K75" s="1153"/>
      <c r="L75" s="461"/>
      <c r="P75" s="512"/>
    </row>
    <row r="76" spans="1:16" s="456" customFormat="1" ht="12.75" customHeight="1" hidden="1">
      <c r="A76" s="513"/>
      <c r="B76" s="1154" t="s">
        <v>449</v>
      </c>
      <c r="C76" s="1154"/>
      <c r="D76" s="1154"/>
      <c r="E76" s="1154"/>
      <c r="F76" s="1154"/>
      <c r="G76" s="1154"/>
      <c r="H76" s="1154"/>
      <c r="I76" s="1154"/>
      <c r="J76" s="1154"/>
      <c r="K76" s="1154"/>
      <c r="L76" s="461"/>
      <c r="P76" s="512"/>
    </row>
    <row r="77" spans="1:16" s="456" customFormat="1" ht="12.75" customHeight="1" hidden="1">
      <c r="A77" s="513"/>
      <c r="B77" s="1153" t="s">
        <v>450</v>
      </c>
      <c r="C77" s="1153"/>
      <c r="D77" s="1153"/>
      <c r="E77" s="1153"/>
      <c r="F77" s="1153"/>
      <c r="G77" s="1153"/>
      <c r="H77" s="1153"/>
      <c r="I77" s="1153"/>
      <c r="J77" s="1153"/>
      <c r="K77" s="1153"/>
      <c r="L77" s="461"/>
      <c r="P77" s="512"/>
    </row>
    <row r="78" spans="1:16" s="529" customFormat="1" ht="12.75" customHeight="1" hidden="1">
      <c r="A78" s="511" t="s">
        <v>761</v>
      </c>
      <c r="B78" s="1113" t="s">
        <v>452</v>
      </c>
      <c r="C78" s="1113"/>
      <c r="D78" s="1113"/>
      <c r="E78" s="1113"/>
      <c r="F78" s="1113"/>
      <c r="G78" s="1113"/>
      <c r="H78" s="1113"/>
      <c r="I78" s="1113"/>
      <c r="J78" s="1113"/>
      <c r="K78" s="1113"/>
      <c r="L78" s="432"/>
      <c r="P78" s="530"/>
    </row>
    <row r="79" spans="1:16" s="456" customFormat="1" ht="12.75" customHeight="1" hidden="1">
      <c r="A79" s="513"/>
      <c r="B79" s="1113" t="s">
        <v>762</v>
      </c>
      <c r="C79" s="1113"/>
      <c r="D79" s="1113"/>
      <c r="E79" s="1113"/>
      <c r="F79" s="1113"/>
      <c r="G79" s="1113"/>
      <c r="H79" s="1113"/>
      <c r="I79" s="1113"/>
      <c r="J79" s="1113"/>
      <c r="K79" s="1113"/>
      <c r="L79" s="461" t="s">
        <v>453</v>
      </c>
      <c r="P79" s="512"/>
    </row>
    <row r="80" spans="1:16" s="456" customFormat="1" ht="12.75" customHeight="1" hidden="1">
      <c r="A80" s="511" t="s">
        <v>763</v>
      </c>
      <c r="B80" s="1113" t="s">
        <v>454</v>
      </c>
      <c r="C80" s="1113"/>
      <c r="D80" s="1113"/>
      <c r="E80" s="1113"/>
      <c r="F80" s="1113"/>
      <c r="G80" s="1113"/>
      <c r="H80" s="1113"/>
      <c r="I80" s="1113"/>
      <c r="J80" s="1113"/>
      <c r="K80" s="1113"/>
      <c r="L80" s="461"/>
      <c r="P80" s="512"/>
    </row>
    <row r="81" spans="1:16" s="456" customFormat="1" ht="12.75" customHeight="1" hidden="1">
      <c r="A81" s="513"/>
      <c r="B81" s="1156" t="s">
        <v>455</v>
      </c>
      <c r="C81" s="1156"/>
      <c r="D81" s="1156"/>
      <c r="E81" s="1156"/>
      <c r="F81" s="1156"/>
      <c r="G81" s="1156"/>
      <c r="H81" s="1156"/>
      <c r="I81" s="1156"/>
      <c r="J81" s="1156"/>
      <c r="K81" s="1156"/>
      <c r="L81" s="461" t="s">
        <v>595</v>
      </c>
      <c r="P81" s="512"/>
    </row>
    <row r="82" spans="1:16" s="303" customFormat="1" ht="12.75" customHeight="1" hidden="1">
      <c r="A82" s="533"/>
      <c r="B82" s="534" t="s">
        <v>456</v>
      </c>
      <c r="C82" s="534"/>
      <c r="D82" s="534"/>
      <c r="E82" s="534"/>
      <c r="F82" s="534"/>
      <c r="G82" s="534"/>
      <c r="H82" s="534"/>
      <c r="I82" s="535"/>
      <c r="J82" s="535"/>
      <c r="K82" s="535"/>
      <c r="L82" s="461" t="s">
        <v>457</v>
      </c>
      <c r="P82" s="536"/>
    </row>
    <row r="83" spans="1:16" s="456" customFormat="1" ht="12.75" customHeight="1" hidden="1">
      <c r="A83" s="516"/>
      <c r="B83" s="517" t="s">
        <v>458</v>
      </c>
      <c r="C83" s="517"/>
      <c r="D83" s="517"/>
      <c r="E83" s="517"/>
      <c r="F83" s="517"/>
      <c r="G83" s="517"/>
      <c r="H83" s="517"/>
      <c r="I83" s="436" t="s">
        <v>459</v>
      </c>
      <c r="J83" s="323"/>
      <c r="K83" s="323"/>
      <c r="L83" s="3" t="s">
        <v>595</v>
      </c>
      <c r="P83" s="512"/>
    </row>
    <row r="84" spans="1:16" s="456" customFormat="1" ht="12.75" customHeight="1" hidden="1">
      <c r="A84" s="516"/>
      <c r="B84" s="517" t="s">
        <v>460</v>
      </c>
      <c r="C84" s="517"/>
      <c r="D84" s="517"/>
      <c r="E84" s="517"/>
      <c r="F84" s="517"/>
      <c r="G84" s="517"/>
      <c r="H84" s="517"/>
      <c r="I84" s="436" t="s">
        <v>461</v>
      </c>
      <c r="J84" s="323"/>
      <c r="K84" s="323"/>
      <c r="L84" s="3" t="s">
        <v>595</v>
      </c>
      <c r="P84" s="512"/>
    </row>
    <row r="85" spans="1:16" s="456" customFormat="1" ht="12.75" customHeight="1" hidden="1">
      <c r="A85" s="516"/>
      <c r="B85" s="517" t="s">
        <v>462</v>
      </c>
      <c r="C85" s="517"/>
      <c r="D85" s="517"/>
      <c r="E85" s="517"/>
      <c r="F85" s="517"/>
      <c r="G85" s="517"/>
      <c r="H85" s="517"/>
      <c r="I85" s="436" t="s">
        <v>463</v>
      </c>
      <c r="J85" s="323"/>
      <c r="K85" s="323"/>
      <c r="L85" s="3" t="s">
        <v>595</v>
      </c>
      <c r="P85" s="512"/>
    </row>
    <row r="86" spans="1:16" s="456" customFormat="1" ht="12.75" customHeight="1" hidden="1">
      <c r="A86" s="516"/>
      <c r="B86" s="517" t="s">
        <v>464</v>
      </c>
      <c r="C86" s="517"/>
      <c r="D86" s="517"/>
      <c r="E86" s="517"/>
      <c r="F86" s="517"/>
      <c r="G86" s="517"/>
      <c r="H86" s="517"/>
      <c r="I86" s="436" t="s">
        <v>465</v>
      </c>
      <c r="J86" s="323"/>
      <c r="K86" s="323"/>
      <c r="L86" s="3" t="s">
        <v>595</v>
      </c>
      <c r="P86" s="512"/>
    </row>
    <row r="87" spans="1:16" s="456" customFormat="1" ht="12.75" customHeight="1" hidden="1">
      <c r="A87" s="516"/>
      <c r="B87" s="517" t="s">
        <v>466</v>
      </c>
      <c r="C87" s="517"/>
      <c r="D87" s="517"/>
      <c r="E87" s="517"/>
      <c r="F87" s="517"/>
      <c r="G87" s="517"/>
      <c r="H87" s="517"/>
      <c r="I87" s="436" t="s">
        <v>467</v>
      </c>
      <c r="J87" s="323"/>
      <c r="K87" s="323"/>
      <c r="L87" s="3" t="s">
        <v>595</v>
      </c>
      <c r="P87" s="512"/>
    </row>
    <row r="88" spans="1:16" s="456" customFormat="1" ht="12.75" customHeight="1" hidden="1">
      <c r="A88" s="516"/>
      <c r="B88" s="437" t="s">
        <v>468</v>
      </c>
      <c r="C88" s="437"/>
      <c r="D88" s="437"/>
      <c r="E88" s="437"/>
      <c r="F88" s="437"/>
      <c r="G88" s="437"/>
      <c r="H88" s="437"/>
      <c r="I88" s="437"/>
      <c r="J88" s="437"/>
      <c r="K88" s="437"/>
      <c r="L88" s="3" t="s">
        <v>595</v>
      </c>
      <c r="P88" s="512"/>
    </row>
    <row r="89" spans="1:16" s="456" customFormat="1" ht="12.75" customHeight="1" hidden="1">
      <c r="A89" s="516"/>
      <c r="B89" s="437" t="s">
        <v>469</v>
      </c>
      <c r="C89" s="437"/>
      <c r="D89" s="437"/>
      <c r="E89" s="437"/>
      <c r="F89" s="437"/>
      <c r="G89" s="437"/>
      <c r="H89" s="437"/>
      <c r="I89" s="437"/>
      <c r="J89" s="437"/>
      <c r="K89" s="437"/>
      <c r="L89" s="3" t="s">
        <v>595</v>
      </c>
      <c r="P89" s="512"/>
    </row>
    <row r="90" spans="1:16" s="456" customFormat="1" ht="12.75" customHeight="1" hidden="1">
      <c r="A90" s="511" t="s">
        <v>71</v>
      </c>
      <c r="B90" s="431" t="s">
        <v>470</v>
      </c>
      <c r="C90" s="431"/>
      <c r="D90" s="431"/>
      <c r="E90" s="431"/>
      <c r="F90" s="431"/>
      <c r="G90" s="431"/>
      <c r="H90" s="431"/>
      <c r="I90" s="317"/>
      <c r="J90" s="317"/>
      <c r="K90" s="317"/>
      <c r="L90" s="461"/>
      <c r="M90" s="465"/>
      <c r="N90" s="465"/>
      <c r="O90" s="465"/>
      <c r="P90" s="519"/>
    </row>
    <row r="91" spans="1:16" s="456" customFormat="1" ht="12.75" customHeight="1" hidden="1">
      <c r="A91" s="516"/>
      <c r="B91" s="1114" t="s">
        <v>764</v>
      </c>
      <c r="C91" s="1114"/>
      <c r="D91" s="1114"/>
      <c r="E91" s="1114"/>
      <c r="F91" s="1114"/>
      <c r="G91" s="1114"/>
      <c r="H91" s="1114"/>
      <c r="I91" s="1114"/>
      <c r="J91" s="1114"/>
      <c r="K91" s="1114"/>
      <c r="L91" s="3" t="s">
        <v>595</v>
      </c>
      <c r="P91" s="512"/>
    </row>
    <row r="92" spans="1:16" s="456" customFormat="1" ht="12.75" customHeight="1" hidden="1">
      <c r="A92" s="516"/>
      <c r="B92" s="1114" t="s">
        <v>472</v>
      </c>
      <c r="C92" s="1114"/>
      <c r="D92" s="1114"/>
      <c r="E92" s="1114"/>
      <c r="F92" s="1114"/>
      <c r="G92" s="1114"/>
      <c r="H92" s="1114"/>
      <c r="I92" s="1114"/>
      <c r="J92" s="1114"/>
      <c r="K92" s="1114"/>
      <c r="L92" s="461"/>
      <c r="P92" s="512"/>
    </row>
    <row r="93" spans="1:16" s="456" customFormat="1" ht="12.75" customHeight="1" hidden="1">
      <c r="A93" s="511" t="s">
        <v>73</v>
      </c>
      <c r="B93" s="431" t="s">
        <v>473</v>
      </c>
      <c r="C93" s="431"/>
      <c r="D93" s="431"/>
      <c r="E93" s="431"/>
      <c r="F93" s="431"/>
      <c r="G93" s="431"/>
      <c r="H93" s="431"/>
      <c r="I93" s="317"/>
      <c r="J93" s="317"/>
      <c r="K93" s="317"/>
      <c r="L93" s="461"/>
      <c r="P93" s="512"/>
    </row>
    <row r="94" spans="1:16" s="539" customFormat="1" ht="12.75" customHeight="1" hidden="1">
      <c r="A94" s="537"/>
      <c r="B94" s="1155" t="s">
        <v>765</v>
      </c>
      <c r="C94" s="1155"/>
      <c r="D94" s="1155"/>
      <c r="E94" s="1155"/>
      <c r="F94" s="1155"/>
      <c r="G94" s="1155"/>
      <c r="H94" s="1155"/>
      <c r="I94" s="1155"/>
      <c r="J94" s="1155"/>
      <c r="K94" s="1155"/>
      <c r="L94" s="538"/>
      <c r="P94" s="540"/>
    </row>
    <row r="95" spans="1:16" s="539" customFormat="1" ht="12.75" customHeight="1" hidden="1">
      <c r="A95" s="541"/>
      <c r="B95" s="1155" t="s">
        <v>766</v>
      </c>
      <c r="C95" s="1155"/>
      <c r="D95" s="1155"/>
      <c r="E95" s="1155"/>
      <c r="F95" s="1155"/>
      <c r="G95" s="1155"/>
      <c r="H95" s="1155"/>
      <c r="I95" s="1155"/>
      <c r="J95" s="1155"/>
      <c r="K95" s="1155"/>
      <c r="L95" s="538" t="s">
        <v>474</v>
      </c>
      <c r="P95" s="540"/>
    </row>
    <row r="96" spans="1:16" s="539" customFormat="1" ht="12.75" customHeight="1" hidden="1">
      <c r="A96" s="541"/>
      <c r="B96" s="1153" t="s">
        <v>475</v>
      </c>
      <c r="C96" s="1153"/>
      <c r="D96" s="1153"/>
      <c r="E96" s="1153"/>
      <c r="F96" s="1153"/>
      <c r="G96" s="1153"/>
      <c r="H96" s="1153"/>
      <c r="I96" s="1153"/>
      <c r="J96" s="1153"/>
      <c r="K96" s="1153"/>
      <c r="L96" s="3" t="s">
        <v>595</v>
      </c>
      <c r="P96" s="540"/>
    </row>
    <row r="97" spans="1:16" s="539" customFormat="1" ht="12.75" customHeight="1" hidden="1">
      <c r="A97" s="541"/>
      <c r="B97" s="1153" t="s">
        <v>476</v>
      </c>
      <c r="C97" s="1153"/>
      <c r="D97" s="1153"/>
      <c r="E97" s="1153"/>
      <c r="F97" s="1153"/>
      <c r="G97" s="1153"/>
      <c r="H97" s="1153"/>
      <c r="I97" s="1153"/>
      <c r="J97" s="1153"/>
      <c r="K97" s="1153"/>
      <c r="L97" s="3" t="s">
        <v>595</v>
      </c>
      <c r="P97" s="540"/>
    </row>
    <row r="98" spans="1:16" s="539" customFormat="1" ht="12.75" customHeight="1" hidden="1">
      <c r="A98" s="541"/>
      <c r="B98" s="1107" t="s">
        <v>477</v>
      </c>
      <c r="C98" s="1107"/>
      <c r="D98" s="1107"/>
      <c r="E98" s="1107"/>
      <c r="F98" s="1107"/>
      <c r="G98" s="1107"/>
      <c r="H98" s="1107"/>
      <c r="I98" s="1107"/>
      <c r="J98" s="1107"/>
      <c r="K98" s="1107"/>
      <c r="L98" s="538"/>
      <c r="P98" s="540"/>
    </row>
    <row r="99" spans="1:16" s="539" customFormat="1" ht="12.75" customHeight="1" hidden="1">
      <c r="A99" s="541"/>
      <c r="B99" s="1156" t="s">
        <v>478</v>
      </c>
      <c r="C99" s="1156"/>
      <c r="D99" s="1156"/>
      <c r="E99" s="1156"/>
      <c r="F99" s="1156"/>
      <c r="G99" s="1156"/>
      <c r="H99" s="1156"/>
      <c r="I99" s="1156"/>
      <c r="J99" s="1156"/>
      <c r="K99" s="1156"/>
      <c r="L99" s="538"/>
      <c r="P99" s="540"/>
    </row>
    <row r="100" spans="1:16" s="456" customFormat="1" ht="12.75" customHeight="1" hidden="1">
      <c r="A100" s="511"/>
      <c r="B100" s="1117" t="s">
        <v>767</v>
      </c>
      <c r="C100" s="1117"/>
      <c r="D100" s="1117"/>
      <c r="E100" s="1117"/>
      <c r="F100" s="1117"/>
      <c r="G100" s="1117"/>
      <c r="H100" s="1117"/>
      <c r="I100" s="1117"/>
      <c r="J100" s="1117"/>
      <c r="K100" s="1117"/>
      <c r="L100" s="461"/>
      <c r="P100" s="512"/>
    </row>
    <row r="101" spans="1:16" s="303" customFormat="1" ht="12.75" customHeight="1" hidden="1">
      <c r="A101" s="533"/>
      <c r="B101" s="534" t="s">
        <v>479</v>
      </c>
      <c r="C101" s="534"/>
      <c r="D101" s="534"/>
      <c r="E101" s="534"/>
      <c r="F101" s="534"/>
      <c r="G101" s="534"/>
      <c r="H101" s="534"/>
      <c r="I101" s="535"/>
      <c r="J101" s="535"/>
      <c r="K101" s="535"/>
      <c r="L101" s="542"/>
      <c r="P101" s="536"/>
    </row>
    <row r="102" spans="1:16" s="456" customFormat="1" ht="12.75" customHeight="1" hidden="1">
      <c r="A102" s="516"/>
      <c r="B102" s="439" t="s">
        <v>458</v>
      </c>
      <c r="C102" s="439"/>
      <c r="D102" s="439"/>
      <c r="E102" s="439"/>
      <c r="F102" s="439"/>
      <c r="G102" s="439"/>
      <c r="H102" s="439"/>
      <c r="I102" s="440" t="s">
        <v>459</v>
      </c>
      <c r="J102" s="323"/>
      <c r="K102" s="323"/>
      <c r="L102" s="3" t="s">
        <v>595</v>
      </c>
      <c r="P102" s="512"/>
    </row>
    <row r="103" spans="1:16" s="456" customFormat="1" ht="12.75" customHeight="1" hidden="1">
      <c r="A103" s="516"/>
      <c r="B103" s="439" t="s">
        <v>468</v>
      </c>
      <c r="C103" s="439"/>
      <c r="D103" s="439"/>
      <c r="E103" s="439"/>
      <c r="F103" s="439"/>
      <c r="G103" s="439"/>
      <c r="H103" s="439"/>
      <c r="I103" s="440"/>
      <c r="J103" s="323"/>
      <c r="K103" s="323"/>
      <c r="L103" s="3" t="s">
        <v>595</v>
      </c>
      <c r="P103" s="512"/>
    </row>
    <row r="104" spans="1:16" s="456" customFormat="1" ht="12.75" customHeight="1" hidden="1">
      <c r="A104" s="516"/>
      <c r="B104" s="439" t="s">
        <v>469</v>
      </c>
      <c r="C104" s="439"/>
      <c r="D104" s="439"/>
      <c r="E104" s="439"/>
      <c r="F104" s="439"/>
      <c r="G104" s="439"/>
      <c r="H104" s="439"/>
      <c r="I104" s="440"/>
      <c r="J104" s="323"/>
      <c r="K104" s="323"/>
      <c r="L104" s="3" t="s">
        <v>595</v>
      </c>
      <c r="P104" s="512"/>
    </row>
    <row r="105" spans="1:16" s="456" customFormat="1" ht="12.75" customHeight="1" hidden="1">
      <c r="A105" s="511" t="s">
        <v>1373</v>
      </c>
      <c r="B105" s="431" t="s">
        <v>480</v>
      </c>
      <c r="C105" s="431"/>
      <c r="D105" s="431"/>
      <c r="E105" s="431"/>
      <c r="F105" s="431"/>
      <c r="G105" s="431"/>
      <c r="H105" s="431"/>
      <c r="I105" s="317"/>
      <c r="J105" s="317"/>
      <c r="K105" s="317"/>
      <c r="L105" s="461"/>
      <c r="P105" s="512"/>
    </row>
    <row r="106" spans="1:16" s="456" customFormat="1" ht="12.75" customHeight="1" hidden="1">
      <c r="A106" s="511"/>
      <c r="B106" s="1117" t="s">
        <v>768</v>
      </c>
      <c r="C106" s="1117"/>
      <c r="D106" s="1117"/>
      <c r="E106" s="1117"/>
      <c r="F106" s="1117"/>
      <c r="G106" s="1117"/>
      <c r="H106" s="1117"/>
      <c r="I106" s="1117"/>
      <c r="J106" s="1117"/>
      <c r="K106" s="1117"/>
      <c r="L106" s="461" t="s">
        <v>608</v>
      </c>
      <c r="P106" s="512"/>
    </row>
    <row r="107" spans="1:16" s="456" customFormat="1" ht="12.75" customHeight="1" hidden="1">
      <c r="A107" s="511"/>
      <c r="B107" s="1114" t="s">
        <v>609</v>
      </c>
      <c r="C107" s="1114"/>
      <c r="D107" s="1114"/>
      <c r="E107" s="1114"/>
      <c r="F107" s="1114"/>
      <c r="G107" s="1114"/>
      <c r="H107" s="1114"/>
      <c r="I107" s="1114"/>
      <c r="J107" s="1114"/>
      <c r="K107" s="1114"/>
      <c r="L107" s="461"/>
      <c r="P107" s="512"/>
    </row>
    <row r="108" spans="1:16" s="456" customFormat="1" ht="12.75" customHeight="1" hidden="1">
      <c r="A108" s="511"/>
      <c r="B108" s="1117" t="s">
        <v>769</v>
      </c>
      <c r="C108" s="1117"/>
      <c r="D108" s="1117"/>
      <c r="E108" s="1117"/>
      <c r="F108" s="1117"/>
      <c r="G108" s="1117"/>
      <c r="H108" s="1117"/>
      <c r="I108" s="1117"/>
      <c r="J108" s="1117"/>
      <c r="K108" s="1117"/>
      <c r="L108" s="461" t="s">
        <v>610</v>
      </c>
      <c r="M108" s="543"/>
      <c r="P108" s="512"/>
    </row>
    <row r="109" spans="1:16" s="456" customFormat="1" ht="12.75" customHeight="1" hidden="1">
      <c r="A109" s="511"/>
      <c r="B109" s="1117" t="s">
        <v>770</v>
      </c>
      <c r="C109" s="1117"/>
      <c r="D109" s="1117"/>
      <c r="E109" s="1117"/>
      <c r="F109" s="1117"/>
      <c r="G109" s="1117"/>
      <c r="H109" s="1117"/>
      <c r="I109" s="1117"/>
      <c r="J109" s="1117"/>
      <c r="K109" s="1117"/>
      <c r="L109" s="461" t="s">
        <v>611</v>
      </c>
      <c r="M109" s="543"/>
      <c r="P109" s="512"/>
    </row>
    <row r="110" spans="1:16" s="456" customFormat="1" ht="12.75" customHeight="1" hidden="1">
      <c r="A110" s="533"/>
      <c r="B110" s="1117" t="s">
        <v>771</v>
      </c>
      <c r="C110" s="1117"/>
      <c r="D110" s="1117"/>
      <c r="E110" s="1117"/>
      <c r="F110" s="1117"/>
      <c r="G110" s="1117"/>
      <c r="H110" s="1117"/>
      <c r="I110" s="1117"/>
      <c r="J110" s="1117"/>
      <c r="K110" s="1117"/>
      <c r="L110" s="461" t="s">
        <v>612</v>
      </c>
      <c r="P110" s="512"/>
    </row>
    <row r="111" spans="1:16" s="456" customFormat="1" ht="12.75" customHeight="1" hidden="1">
      <c r="A111" s="533"/>
      <c r="B111" s="544" t="s">
        <v>613</v>
      </c>
      <c r="C111" s="545"/>
      <c r="D111" s="545"/>
      <c r="E111" s="545"/>
      <c r="F111" s="545"/>
      <c r="G111" s="545"/>
      <c r="H111" s="545"/>
      <c r="I111" s="545"/>
      <c r="J111" s="545"/>
      <c r="K111" s="545"/>
      <c r="L111" s="461"/>
      <c r="P111" s="512"/>
    </row>
    <row r="112" spans="1:16" s="456" customFormat="1" ht="12.75" customHeight="1" hidden="1">
      <c r="A112" s="533"/>
      <c r="B112" s="1114" t="s">
        <v>614</v>
      </c>
      <c r="C112" s="1114"/>
      <c r="D112" s="1114"/>
      <c r="E112" s="1114"/>
      <c r="F112" s="1114"/>
      <c r="G112" s="1114"/>
      <c r="H112" s="1114"/>
      <c r="I112" s="1114"/>
      <c r="J112" s="1114"/>
      <c r="K112" s="1114"/>
      <c r="L112" s="461" t="s">
        <v>615</v>
      </c>
      <c r="P112" s="512"/>
    </row>
    <row r="113" spans="1:16" s="456" customFormat="1" ht="12.75" customHeight="1" hidden="1">
      <c r="A113" s="533"/>
      <c r="B113" s="1114" t="s">
        <v>616</v>
      </c>
      <c r="C113" s="1114"/>
      <c r="D113" s="1114"/>
      <c r="E113" s="1114"/>
      <c r="F113" s="1114"/>
      <c r="G113" s="1114"/>
      <c r="H113" s="1114"/>
      <c r="I113" s="1114"/>
      <c r="J113" s="1114"/>
      <c r="K113" s="1114"/>
      <c r="L113" s="461" t="s">
        <v>615</v>
      </c>
      <c r="P113" s="512"/>
    </row>
    <row r="114" spans="1:16" s="456" customFormat="1" ht="12.75" customHeight="1" hidden="1">
      <c r="A114" s="533"/>
      <c r="B114" s="1114" t="s">
        <v>617</v>
      </c>
      <c r="C114" s="1114"/>
      <c r="D114" s="1114"/>
      <c r="E114" s="1114"/>
      <c r="F114" s="1114"/>
      <c r="G114" s="1114"/>
      <c r="H114" s="1114"/>
      <c r="I114" s="1114"/>
      <c r="J114" s="1114"/>
      <c r="K114" s="1114"/>
      <c r="L114" s="461" t="s">
        <v>615</v>
      </c>
      <c r="P114" s="512"/>
    </row>
    <row r="115" spans="1:16" s="456" customFormat="1" ht="12.75" customHeight="1" hidden="1">
      <c r="A115" s="511" t="s">
        <v>1375</v>
      </c>
      <c r="B115" s="431" t="s">
        <v>618</v>
      </c>
      <c r="C115" s="431"/>
      <c r="D115" s="431"/>
      <c r="E115" s="431"/>
      <c r="F115" s="431"/>
      <c r="G115" s="431"/>
      <c r="H115" s="431"/>
      <c r="I115" s="317"/>
      <c r="J115" s="317"/>
      <c r="K115" s="317"/>
      <c r="L115" s="461"/>
      <c r="P115" s="512"/>
    </row>
    <row r="116" spans="1:16" s="456" customFormat="1" ht="12.75" customHeight="1" hidden="1">
      <c r="A116" s="513"/>
      <c r="B116" s="1117" t="s">
        <v>772</v>
      </c>
      <c r="C116" s="1117"/>
      <c r="D116" s="1117"/>
      <c r="E116" s="1117"/>
      <c r="F116" s="1117"/>
      <c r="G116" s="1117"/>
      <c r="H116" s="1117"/>
      <c r="I116" s="1117"/>
      <c r="J116" s="1117"/>
      <c r="K116" s="1117"/>
      <c r="L116" s="461" t="s">
        <v>619</v>
      </c>
      <c r="P116" s="512"/>
    </row>
    <row r="117" spans="1:16" s="456" customFormat="1" ht="12.75" customHeight="1" hidden="1">
      <c r="A117" s="513"/>
      <c r="B117" s="1117" t="s">
        <v>773</v>
      </c>
      <c r="C117" s="1117"/>
      <c r="D117" s="1117"/>
      <c r="E117" s="1117"/>
      <c r="F117" s="1117"/>
      <c r="G117" s="1117"/>
      <c r="H117" s="1117"/>
      <c r="I117" s="1117"/>
      <c r="J117" s="1117"/>
      <c r="K117" s="1117"/>
      <c r="L117" s="461" t="s">
        <v>620</v>
      </c>
      <c r="P117" s="512"/>
    </row>
    <row r="118" spans="1:16" s="456" customFormat="1" ht="12.75" customHeight="1" hidden="1">
      <c r="A118" s="511" t="s">
        <v>1376</v>
      </c>
      <c r="B118" s="431" t="s">
        <v>621</v>
      </c>
      <c r="C118" s="431"/>
      <c r="D118" s="431"/>
      <c r="E118" s="431"/>
      <c r="F118" s="431"/>
      <c r="G118" s="431"/>
      <c r="H118" s="431"/>
      <c r="I118" s="317"/>
      <c r="J118" s="317"/>
      <c r="K118" s="317"/>
      <c r="L118" s="461"/>
      <c r="P118" s="512"/>
    </row>
    <row r="119" spans="1:16" s="456" customFormat="1" ht="12.75" customHeight="1" hidden="1">
      <c r="A119" s="513"/>
      <c r="B119" s="1158" t="s">
        <v>774</v>
      </c>
      <c r="C119" s="1158"/>
      <c r="D119" s="1158"/>
      <c r="E119" s="1158"/>
      <c r="F119" s="1158"/>
      <c r="G119" s="1158"/>
      <c r="H119" s="1158"/>
      <c r="I119" s="1158"/>
      <c r="J119" s="1158"/>
      <c r="K119" s="1158"/>
      <c r="L119" s="461" t="s">
        <v>622</v>
      </c>
      <c r="M119" s="3" t="s">
        <v>595</v>
      </c>
      <c r="P119" s="512"/>
    </row>
    <row r="120" spans="1:16" s="456" customFormat="1" ht="12.75" customHeight="1" hidden="1">
      <c r="A120" s="533"/>
      <c r="B120" s="1117" t="s">
        <v>775</v>
      </c>
      <c r="C120" s="1117"/>
      <c r="D120" s="1117"/>
      <c r="E120" s="1117"/>
      <c r="F120" s="1117"/>
      <c r="G120" s="1117"/>
      <c r="H120" s="1117"/>
      <c r="I120" s="1117"/>
      <c r="J120" s="1117"/>
      <c r="K120" s="1117"/>
      <c r="L120" s="461" t="s">
        <v>622</v>
      </c>
      <c r="M120" s="3" t="s">
        <v>595</v>
      </c>
      <c r="P120" s="512"/>
    </row>
    <row r="121" spans="1:16" s="456" customFormat="1" ht="12.75" customHeight="1" hidden="1">
      <c r="A121" s="533"/>
      <c r="B121" s="1117" t="s">
        <v>776</v>
      </c>
      <c r="C121" s="1117"/>
      <c r="D121" s="1117"/>
      <c r="E121" s="1117"/>
      <c r="F121" s="1117"/>
      <c r="G121" s="1117"/>
      <c r="H121" s="1117"/>
      <c r="I121" s="1117"/>
      <c r="J121" s="1117"/>
      <c r="K121" s="1117"/>
      <c r="L121" s="461" t="s">
        <v>1748</v>
      </c>
      <c r="M121" s="3"/>
      <c r="P121" s="512"/>
    </row>
    <row r="122" spans="1:16" s="456" customFormat="1" ht="12.75" customHeight="1" hidden="1">
      <c r="A122" s="511" t="s">
        <v>1378</v>
      </c>
      <c r="B122" s="431" t="s">
        <v>1749</v>
      </c>
      <c r="C122" s="431"/>
      <c r="D122" s="431"/>
      <c r="E122" s="431"/>
      <c r="F122" s="431"/>
      <c r="G122" s="431"/>
      <c r="H122" s="431"/>
      <c r="I122" s="317"/>
      <c r="J122" s="317"/>
      <c r="K122" s="317"/>
      <c r="L122" s="461"/>
      <c r="P122" s="512"/>
    </row>
    <row r="123" spans="1:16" s="456" customFormat="1" ht="12.75" customHeight="1" hidden="1">
      <c r="A123" s="513"/>
      <c r="B123" s="1117" t="s">
        <v>60</v>
      </c>
      <c r="C123" s="1117"/>
      <c r="D123" s="1117"/>
      <c r="E123" s="1117"/>
      <c r="F123" s="1117"/>
      <c r="G123" s="1117"/>
      <c r="H123" s="1117"/>
      <c r="I123" s="1117"/>
      <c r="J123" s="1117"/>
      <c r="K123" s="1117"/>
      <c r="L123" s="461" t="s">
        <v>1656</v>
      </c>
      <c r="M123" s="3" t="s">
        <v>595</v>
      </c>
      <c r="N123" s="3"/>
      <c r="O123" s="3"/>
      <c r="P123" s="512"/>
    </row>
    <row r="124" spans="1:16" s="456" customFormat="1" ht="12.75" customHeight="1" hidden="1">
      <c r="A124" s="511" t="s">
        <v>1381</v>
      </c>
      <c r="B124" s="431" t="s">
        <v>1750</v>
      </c>
      <c r="C124" s="431"/>
      <c r="D124" s="431"/>
      <c r="E124" s="431"/>
      <c r="F124" s="431"/>
      <c r="G124" s="431"/>
      <c r="H124" s="431"/>
      <c r="I124" s="317"/>
      <c r="J124" s="317"/>
      <c r="K124" s="317"/>
      <c r="L124" s="461"/>
      <c r="P124" s="512"/>
    </row>
    <row r="125" spans="1:16" s="456" customFormat="1" ht="12.75" customHeight="1" hidden="1">
      <c r="A125" s="533"/>
      <c r="B125" s="1117" t="s">
        <v>247</v>
      </c>
      <c r="C125" s="1117"/>
      <c r="D125" s="1117"/>
      <c r="E125" s="1117"/>
      <c r="F125" s="1117"/>
      <c r="G125" s="1117"/>
      <c r="H125" s="1117"/>
      <c r="I125" s="1117"/>
      <c r="J125" s="1117"/>
      <c r="K125" s="1117"/>
      <c r="L125" s="461" t="s">
        <v>1751</v>
      </c>
      <c r="M125" s="3"/>
      <c r="P125" s="512"/>
    </row>
    <row r="126" spans="1:16" s="456" customFormat="1" ht="12.75" customHeight="1" hidden="1">
      <c r="A126" s="513"/>
      <c r="B126" s="1117" t="s">
        <v>248</v>
      </c>
      <c r="C126" s="1117"/>
      <c r="D126" s="1117"/>
      <c r="E126" s="1117"/>
      <c r="F126" s="1117"/>
      <c r="G126" s="1117"/>
      <c r="H126" s="1117"/>
      <c r="I126" s="1117"/>
      <c r="J126" s="1117"/>
      <c r="K126" s="1117"/>
      <c r="L126" s="461" t="s">
        <v>1751</v>
      </c>
      <c r="P126" s="512"/>
    </row>
    <row r="127" spans="1:16" s="456" customFormat="1" ht="12.75" customHeight="1" hidden="1">
      <c r="A127" s="511" t="s">
        <v>1382</v>
      </c>
      <c r="B127" s="431" t="s">
        <v>1752</v>
      </c>
      <c r="C127" s="431"/>
      <c r="D127" s="431"/>
      <c r="E127" s="431"/>
      <c r="F127" s="431"/>
      <c r="G127" s="431"/>
      <c r="H127" s="431"/>
      <c r="I127" s="317"/>
      <c r="J127" s="317"/>
      <c r="K127" s="317"/>
      <c r="L127" s="461"/>
      <c r="P127" s="512"/>
    </row>
    <row r="128" spans="1:16" s="456" customFormat="1" ht="12.75" customHeight="1" hidden="1">
      <c r="A128" s="511"/>
      <c r="B128" s="431" t="s">
        <v>1753</v>
      </c>
      <c r="C128" s="431"/>
      <c r="D128" s="431"/>
      <c r="E128" s="431"/>
      <c r="F128" s="431"/>
      <c r="G128" s="431"/>
      <c r="H128" s="431"/>
      <c r="I128" s="317"/>
      <c r="J128" s="317"/>
      <c r="K128" s="317"/>
      <c r="L128" s="461" t="s">
        <v>1656</v>
      </c>
      <c r="P128" s="512"/>
    </row>
    <row r="129" spans="1:16" s="456" customFormat="1" ht="12.75" customHeight="1" hidden="1">
      <c r="A129" s="513"/>
      <c r="B129" s="1153" t="s">
        <v>1754</v>
      </c>
      <c r="C129" s="1153"/>
      <c r="D129" s="1153"/>
      <c r="E129" s="1153"/>
      <c r="F129" s="1153"/>
      <c r="G129" s="1153"/>
      <c r="H129" s="1153"/>
      <c r="I129" s="1153"/>
      <c r="J129" s="1153"/>
      <c r="K129" s="1153"/>
      <c r="L129" s="461" t="s">
        <v>1656</v>
      </c>
      <c r="M129" s="3" t="s">
        <v>1755</v>
      </c>
      <c r="P129" s="512"/>
    </row>
    <row r="130" spans="1:16" s="456" customFormat="1" ht="12.75" customHeight="1" hidden="1">
      <c r="A130" s="513"/>
      <c r="B130" s="1114" t="s">
        <v>249</v>
      </c>
      <c r="C130" s="1114"/>
      <c r="D130" s="1114"/>
      <c r="E130" s="1114"/>
      <c r="F130" s="1114"/>
      <c r="G130" s="1114"/>
      <c r="H130" s="1114"/>
      <c r="I130" s="1114"/>
      <c r="J130" s="1114"/>
      <c r="K130" s="1114"/>
      <c r="L130" s="461" t="s">
        <v>1656</v>
      </c>
      <c r="M130" s="3" t="s">
        <v>1757</v>
      </c>
      <c r="P130" s="512"/>
    </row>
    <row r="131" spans="1:16" s="456" customFormat="1" ht="12.75" customHeight="1" hidden="1">
      <c r="A131" s="513"/>
      <c r="B131" s="1153" t="s">
        <v>1758</v>
      </c>
      <c r="C131" s="1153"/>
      <c r="D131" s="1153"/>
      <c r="E131" s="1153"/>
      <c r="F131" s="1153"/>
      <c r="G131" s="1153"/>
      <c r="H131" s="1153"/>
      <c r="I131" s="1153"/>
      <c r="J131" s="1153"/>
      <c r="K131" s="1153"/>
      <c r="L131" s="461" t="s">
        <v>1656</v>
      </c>
      <c r="M131" s="3" t="s">
        <v>1759</v>
      </c>
      <c r="P131" s="512"/>
    </row>
    <row r="132" spans="1:16" s="456" customFormat="1" ht="12.75" customHeight="1" hidden="1">
      <c r="A132" s="511"/>
      <c r="B132" s="431" t="s">
        <v>1760</v>
      </c>
      <c r="C132" s="431"/>
      <c r="D132" s="431"/>
      <c r="E132" s="431"/>
      <c r="F132" s="431"/>
      <c r="G132" s="431"/>
      <c r="H132" s="431"/>
      <c r="I132" s="317"/>
      <c r="J132" s="317"/>
      <c r="K132" s="317"/>
      <c r="L132" s="461"/>
      <c r="P132" s="512"/>
    </row>
    <row r="133" spans="1:16" s="456" customFormat="1" ht="12.75" customHeight="1" hidden="1">
      <c r="A133" s="513"/>
      <c r="B133" s="1117" t="s">
        <v>623</v>
      </c>
      <c r="C133" s="1117"/>
      <c r="D133" s="1117"/>
      <c r="E133" s="1117"/>
      <c r="F133" s="1117"/>
      <c r="G133" s="1117"/>
      <c r="H133" s="1117"/>
      <c r="I133" s="1117"/>
      <c r="J133" s="1117"/>
      <c r="K133" s="1117"/>
      <c r="L133" s="461" t="s">
        <v>1656</v>
      </c>
      <c r="M133" s="3" t="s">
        <v>1761</v>
      </c>
      <c r="P133" s="512"/>
    </row>
    <row r="134" spans="1:16" s="456" customFormat="1" ht="12.75" customHeight="1" hidden="1">
      <c r="A134" s="511"/>
      <c r="B134" s="1117" t="s">
        <v>624</v>
      </c>
      <c r="C134" s="1117"/>
      <c r="D134" s="1117"/>
      <c r="E134" s="1117"/>
      <c r="F134" s="1117"/>
      <c r="G134" s="1117"/>
      <c r="H134" s="1117"/>
      <c r="I134" s="1117"/>
      <c r="J134" s="1117"/>
      <c r="K134" s="1117"/>
      <c r="L134" s="461" t="s">
        <v>1656</v>
      </c>
      <c r="M134" s="3" t="s">
        <v>1762</v>
      </c>
      <c r="P134" s="512"/>
    </row>
    <row r="135" spans="1:16" s="456" customFormat="1" ht="12.75" customHeight="1" hidden="1">
      <c r="A135" s="511"/>
      <c r="B135" s="431" t="s">
        <v>625</v>
      </c>
      <c r="C135" s="431"/>
      <c r="D135" s="431"/>
      <c r="E135" s="431"/>
      <c r="F135" s="431"/>
      <c r="G135" s="431"/>
      <c r="H135" s="431"/>
      <c r="I135" s="317"/>
      <c r="J135" s="317"/>
      <c r="K135" s="317"/>
      <c r="L135" s="461"/>
      <c r="P135" s="512"/>
    </row>
    <row r="136" spans="1:16" s="456" customFormat="1" ht="12.75" customHeight="1" hidden="1">
      <c r="A136" s="511"/>
      <c r="B136" s="1114" t="s">
        <v>1764</v>
      </c>
      <c r="C136" s="1114"/>
      <c r="D136" s="1114"/>
      <c r="E136" s="1114"/>
      <c r="F136" s="1114"/>
      <c r="G136" s="1114"/>
      <c r="H136" s="1114"/>
      <c r="I136" s="1114"/>
      <c r="J136" s="1114"/>
      <c r="K136" s="1114"/>
      <c r="L136" s="461" t="s">
        <v>1656</v>
      </c>
      <c r="M136" s="3" t="s">
        <v>1762</v>
      </c>
      <c r="P136" s="512"/>
    </row>
    <row r="137" spans="1:16" s="456" customFormat="1" ht="12.75" customHeight="1" hidden="1">
      <c r="A137" s="511"/>
      <c r="B137" s="431" t="s">
        <v>626</v>
      </c>
      <c r="C137" s="431"/>
      <c r="D137" s="431"/>
      <c r="E137" s="431"/>
      <c r="F137" s="431"/>
      <c r="G137" s="431"/>
      <c r="H137" s="431"/>
      <c r="I137" s="317"/>
      <c r="J137" s="317"/>
      <c r="K137" s="317"/>
      <c r="L137" s="461"/>
      <c r="P137" s="512"/>
    </row>
    <row r="138" spans="1:16" s="456" customFormat="1" ht="12.75" customHeight="1" hidden="1">
      <c r="A138" s="511"/>
      <c r="B138" s="1153" t="s">
        <v>1766</v>
      </c>
      <c r="C138" s="1153"/>
      <c r="D138" s="1153"/>
      <c r="E138" s="1153"/>
      <c r="F138" s="1153"/>
      <c r="G138" s="1153"/>
      <c r="H138" s="1153"/>
      <c r="I138" s="1153"/>
      <c r="J138" s="1153"/>
      <c r="K138" s="1153"/>
      <c r="L138" s="461"/>
      <c r="M138" s="3" t="s">
        <v>627</v>
      </c>
      <c r="N138" s="546"/>
      <c r="P138" s="512"/>
    </row>
    <row r="139" spans="1:16" s="456" customFormat="1" ht="12.75" customHeight="1" hidden="1">
      <c r="A139" s="511"/>
      <c r="B139" s="431" t="s">
        <v>628</v>
      </c>
      <c r="C139" s="431"/>
      <c r="D139" s="431"/>
      <c r="E139" s="431"/>
      <c r="F139" s="431"/>
      <c r="G139" s="431"/>
      <c r="H139" s="431"/>
      <c r="I139" s="317"/>
      <c r="J139" s="317"/>
      <c r="K139" s="317"/>
      <c r="L139" s="461"/>
      <c r="P139" s="512"/>
    </row>
    <row r="140" spans="1:16" s="456" customFormat="1" ht="12.75" customHeight="1" hidden="1">
      <c r="A140" s="511"/>
      <c r="B140" s="1114" t="s">
        <v>1768</v>
      </c>
      <c r="C140" s="1114"/>
      <c r="D140" s="1114"/>
      <c r="E140" s="1114"/>
      <c r="F140" s="1114"/>
      <c r="G140" s="1114"/>
      <c r="H140" s="1114"/>
      <c r="I140" s="1114"/>
      <c r="J140" s="1114"/>
      <c r="K140" s="1114"/>
      <c r="L140" s="461" t="s">
        <v>1656</v>
      </c>
      <c r="M140" s="3"/>
      <c r="P140" s="512"/>
    </row>
    <row r="141" spans="1:16" s="456" customFormat="1" ht="12.75" customHeight="1" hidden="1">
      <c r="A141" s="511"/>
      <c r="B141" s="1159" t="s">
        <v>1769</v>
      </c>
      <c r="C141" s="1159"/>
      <c r="D141" s="1159"/>
      <c r="E141" s="1159"/>
      <c r="F141" s="1159"/>
      <c r="G141" s="1159"/>
      <c r="H141" s="1159"/>
      <c r="I141" s="1159"/>
      <c r="J141" s="1159"/>
      <c r="K141" s="1159"/>
      <c r="L141" s="461" t="s">
        <v>1656</v>
      </c>
      <c r="M141" s="3" t="s">
        <v>1762</v>
      </c>
      <c r="P141" s="512"/>
    </row>
    <row r="142" spans="1:16" s="456" customFormat="1" ht="12.75" customHeight="1" hidden="1">
      <c r="A142" s="511" t="s">
        <v>1383</v>
      </c>
      <c r="B142" s="431" t="s">
        <v>1772</v>
      </c>
      <c r="C142" s="431"/>
      <c r="D142" s="431"/>
      <c r="E142" s="431"/>
      <c r="F142" s="431"/>
      <c r="G142" s="431"/>
      <c r="H142" s="431"/>
      <c r="I142" s="317"/>
      <c r="J142" s="317"/>
      <c r="K142" s="317"/>
      <c r="L142" s="461"/>
      <c r="P142" s="512"/>
    </row>
    <row r="143" spans="1:16" s="456" customFormat="1" ht="12.75" customHeight="1" hidden="1">
      <c r="A143" s="533"/>
      <c r="B143" s="431" t="s">
        <v>1773</v>
      </c>
      <c r="C143" s="431"/>
      <c r="D143" s="431"/>
      <c r="E143" s="431"/>
      <c r="F143" s="431"/>
      <c r="G143" s="431"/>
      <c r="H143" s="431"/>
      <c r="I143" s="317"/>
      <c r="J143" s="317"/>
      <c r="K143" s="317"/>
      <c r="L143" s="461"/>
      <c r="P143" s="512"/>
    </row>
    <row r="144" spans="1:16" s="456" customFormat="1" ht="12.75" customHeight="1" hidden="1">
      <c r="A144" s="513"/>
      <c r="B144" s="1114" t="s">
        <v>1774</v>
      </c>
      <c r="C144" s="1114"/>
      <c r="D144" s="1114"/>
      <c r="E144" s="1114"/>
      <c r="F144" s="1114"/>
      <c r="G144" s="1114"/>
      <c r="H144" s="1114"/>
      <c r="I144" s="1114"/>
      <c r="J144" s="1114"/>
      <c r="K144" s="1114"/>
      <c r="L144" s="461" t="s">
        <v>1775</v>
      </c>
      <c r="P144" s="512"/>
    </row>
    <row r="145" spans="1:16" s="456" customFormat="1" ht="12.75" customHeight="1" hidden="1">
      <c r="A145" s="533"/>
      <c r="B145" s="431" t="s">
        <v>1620</v>
      </c>
      <c r="C145" s="431"/>
      <c r="D145" s="431"/>
      <c r="E145" s="431"/>
      <c r="F145" s="431"/>
      <c r="G145" s="431"/>
      <c r="H145" s="431"/>
      <c r="I145" s="317"/>
      <c r="J145" s="317"/>
      <c r="K145" s="317"/>
      <c r="L145" s="461"/>
      <c r="P145" s="512"/>
    </row>
    <row r="146" spans="1:16" s="456" customFormat="1" ht="12.75" customHeight="1" hidden="1">
      <c r="A146" s="513"/>
      <c r="B146" s="1114" t="s">
        <v>1776</v>
      </c>
      <c r="C146" s="1114"/>
      <c r="D146" s="1114"/>
      <c r="E146" s="1114"/>
      <c r="F146" s="1114"/>
      <c r="G146" s="1114"/>
      <c r="H146" s="1114"/>
      <c r="I146" s="1114"/>
      <c r="J146" s="1114"/>
      <c r="K146" s="1114"/>
      <c r="L146" s="461" t="s">
        <v>1777</v>
      </c>
      <c r="P146" s="512"/>
    </row>
    <row r="147" spans="1:16" s="456" customFormat="1" ht="12.75" customHeight="1" hidden="1">
      <c r="A147" s="513"/>
      <c r="B147" s="1114" t="s">
        <v>1621</v>
      </c>
      <c r="C147" s="1114"/>
      <c r="D147" s="1114"/>
      <c r="E147" s="1114"/>
      <c r="F147" s="1114"/>
      <c r="G147" s="1114"/>
      <c r="H147" s="1114"/>
      <c r="I147" s="1114"/>
      <c r="J147" s="1114"/>
      <c r="K147" s="1114"/>
      <c r="L147" s="461"/>
      <c r="P147" s="512"/>
    </row>
    <row r="148" spans="1:16" s="456" customFormat="1" ht="12.75" customHeight="1" hidden="1">
      <c r="A148" s="533"/>
      <c r="B148" s="431" t="s">
        <v>1778</v>
      </c>
      <c r="C148" s="431"/>
      <c r="D148" s="431"/>
      <c r="E148" s="431"/>
      <c r="F148" s="431"/>
      <c r="G148" s="431"/>
      <c r="H148" s="431"/>
      <c r="I148" s="317"/>
      <c r="J148" s="317"/>
      <c r="K148" s="317"/>
      <c r="L148" s="461"/>
      <c r="P148" s="512"/>
    </row>
    <row r="149" spans="1:16" s="456" customFormat="1" ht="12.75" customHeight="1" hidden="1">
      <c r="A149" s="511"/>
      <c r="B149" s="1114" t="s">
        <v>629</v>
      </c>
      <c r="C149" s="1114"/>
      <c r="D149" s="1114"/>
      <c r="E149" s="1114"/>
      <c r="F149" s="1114"/>
      <c r="G149" s="1114"/>
      <c r="H149" s="1114"/>
      <c r="I149" s="1114"/>
      <c r="J149" s="1114"/>
      <c r="K149" s="1114"/>
      <c r="L149" s="461"/>
      <c r="P149" s="512"/>
    </row>
    <row r="150" spans="1:16" s="456" customFormat="1" ht="12.75" customHeight="1" hidden="1">
      <c r="A150" s="511"/>
      <c r="B150" s="1114" t="s">
        <v>1779</v>
      </c>
      <c r="C150" s="1114"/>
      <c r="D150" s="1114"/>
      <c r="E150" s="1114"/>
      <c r="F150" s="1114"/>
      <c r="G150" s="1114"/>
      <c r="H150" s="1114"/>
      <c r="I150" s="1114"/>
      <c r="J150" s="1114"/>
      <c r="K150" s="1114"/>
      <c r="L150" s="461" t="s">
        <v>1780</v>
      </c>
      <c r="P150" s="512"/>
    </row>
    <row r="151" spans="1:16" s="456" customFormat="1" ht="12.75" customHeight="1" hidden="1">
      <c r="A151" s="511"/>
      <c r="B151" s="1121" t="s">
        <v>1781</v>
      </c>
      <c r="C151" s="1121"/>
      <c r="D151" s="1121"/>
      <c r="E151" s="1121"/>
      <c r="F151" s="1121"/>
      <c r="G151" s="1121"/>
      <c r="H151" s="1121"/>
      <c r="I151" s="1121"/>
      <c r="J151" s="1121"/>
      <c r="K151" s="1121"/>
      <c r="L151" s="461" t="s">
        <v>1782</v>
      </c>
      <c r="P151" s="512"/>
    </row>
    <row r="152" spans="1:16" s="456" customFormat="1" ht="12.75" customHeight="1" hidden="1">
      <c r="A152" s="511"/>
      <c r="B152" s="1121" t="s">
        <v>1783</v>
      </c>
      <c r="C152" s="1121"/>
      <c r="D152" s="1121"/>
      <c r="E152" s="1121"/>
      <c r="F152" s="1121"/>
      <c r="G152" s="1121"/>
      <c r="H152" s="1121"/>
      <c r="I152" s="1121"/>
      <c r="J152" s="1121"/>
      <c r="K152" s="1121"/>
      <c r="L152" s="461" t="s">
        <v>1782</v>
      </c>
      <c r="P152" s="512"/>
    </row>
    <row r="153" spans="1:16" s="456" customFormat="1" ht="12.75" customHeight="1" hidden="1">
      <c r="A153" s="511"/>
      <c r="B153" s="1114" t="s">
        <v>1784</v>
      </c>
      <c r="C153" s="1114"/>
      <c r="D153" s="1114"/>
      <c r="E153" s="1114"/>
      <c r="F153" s="1114"/>
      <c r="G153" s="1114"/>
      <c r="H153" s="1114"/>
      <c r="I153" s="1114"/>
      <c r="J153" s="1114"/>
      <c r="K153" s="1114"/>
      <c r="L153" s="461" t="s">
        <v>1782</v>
      </c>
      <c r="P153" s="512"/>
    </row>
    <row r="154" spans="1:16" s="456" customFormat="1" ht="12.75" customHeight="1" hidden="1">
      <c r="A154" s="511"/>
      <c r="B154" s="1114" t="s">
        <v>1785</v>
      </c>
      <c r="C154" s="1114"/>
      <c r="D154" s="1114"/>
      <c r="E154" s="1114"/>
      <c r="F154" s="1114"/>
      <c r="G154" s="1114"/>
      <c r="H154" s="1114"/>
      <c r="I154" s="1114"/>
      <c r="J154" s="1114"/>
      <c r="K154" s="1114"/>
      <c r="L154" s="461" t="s">
        <v>1786</v>
      </c>
      <c r="P154" s="512"/>
    </row>
    <row r="155" spans="1:16" s="456" customFormat="1" ht="12.75" customHeight="1" hidden="1">
      <c r="A155" s="533"/>
      <c r="B155" s="431" t="s">
        <v>1622</v>
      </c>
      <c r="C155" s="431"/>
      <c r="D155" s="431"/>
      <c r="E155" s="431"/>
      <c r="F155" s="431"/>
      <c r="G155" s="431"/>
      <c r="H155" s="431"/>
      <c r="I155" s="317"/>
      <c r="J155" s="317"/>
      <c r="K155" s="317"/>
      <c r="L155" s="461"/>
      <c r="P155" s="512"/>
    </row>
    <row r="156" spans="1:16" s="456" customFormat="1" ht="12.75" customHeight="1" hidden="1">
      <c r="A156" s="533"/>
      <c r="B156" s="1117" t="s">
        <v>630</v>
      </c>
      <c r="C156" s="1117"/>
      <c r="D156" s="1117"/>
      <c r="E156" s="1117"/>
      <c r="F156" s="1117"/>
      <c r="G156" s="1117"/>
      <c r="H156" s="1117"/>
      <c r="I156" s="1117"/>
      <c r="J156" s="1117"/>
      <c r="K156" s="1117"/>
      <c r="L156" s="461" t="s">
        <v>1787</v>
      </c>
      <c r="P156" s="512"/>
    </row>
    <row r="157" spans="1:16" s="456" customFormat="1" ht="12.75" customHeight="1" hidden="1">
      <c r="A157" s="533"/>
      <c r="B157" s="1122" t="s">
        <v>631</v>
      </c>
      <c r="C157" s="1122"/>
      <c r="D157" s="1122"/>
      <c r="E157" s="1122"/>
      <c r="F157" s="1122"/>
      <c r="G157" s="1122"/>
      <c r="H157" s="1122"/>
      <c r="I157" s="1122"/>
      <c r="J157" s="1122"/>
      <c r="K157" s="1122"/>
      <c r="L157" s="3" t="s">
        <v>1789</v>
      </c>
      <c r="P157" s="512"/>
    </row>
    <row r="158" spans="1:16" s="456" customFormat="1" ht="12.75" customHeight="1" hidden="1">
      <c r="A158" s="533"/>
      <c r="B158" s="1117" t="s">
        <v>632</v>
      </c>
      <c r="C158" s="1117"/>
      <c r="D158" s="1117"/>
      <c r="E158" s="1117"/>
      <c r="F158" s="1117"/>
      <c r="G158" s="1117"/>
      <c r="H158" s="1117"/>
      <c r="I158" s="1117"/>
      <c r="J158" s="1117"/>
      <c r="K158" s="1117"/>
      <c r="L158" s="461" t="s">
        <v>1790</v>
      </c>
      <c r="P158" s="512"/>
    </row>
    <row r="159" spans="1:16" s="456" customFormat="1" ht="12.75" customHeight="1" hidden="1">
      <c r="A159" s="533"/>
      <c r="B159" s="1117" t="s">
        <v>633</v>
      </c>
      <c r="C159" s="1117"/>
      <c r="D159" s="1117"/>
      <c r="E159" s="1117"/>
      <c r="F159" s="1117"/>
      <c r="G159" s="1117"/>
      <c r="H159" s="1117"/>
      <c r="I159" s="1117"/>
      <c r="J159" s="1117"/>
      <c r="K159" s="1117"/>
      <c r="L159" s="461" t="s">
        <v>1790</v>
      </c>
      <c r="P159" s="512"/>
    </row>
    <row r="160" spans="1:16" s="456" customFormat="1" ht="12.75" customHeight="1" hidden="1">
      <c r="A160" s="533"/>
      <c r="B160" s="1114" t="s">
        <v>732</v>
      </c>
      <c r="C160" s="1114"/>
      <c r="D160" s="1114"/>
      <c r="E160" s="1114"/>
      <c r="F160" s="1114"/>
      <c r="G160" s="1114"/>
      <c r="H160" s="1114"/>
      <c r="I160" s="1114"/>
      <c r="J160" s="1114"/>
      <c r="K160" s="1114"/>
      <c r="L160" s="461"/>
      <c r="P160" s="512"/>
    </row>
    <row r="161" spans="1:16" s="456" customFormat="1" ht="12.75" customHeight="1" hidden="1">
      <c r="A161" s="533"/>
      <c r="B161" s="1114" t="s">
        <v>733</v>
      </c>
      <c r="C161" s="1114"/>
      <c r="D161" s="1114"/>
      <c r="E161" s="1114"/>
      <c r="F161" s="1114"/>
      <c r="G161" s="1114"/>
      <c r="H161" s="1114"/>
      <c r="I161" s="1114"/>
      <c r="J161" s="1114"/>
      <c r="K161" s="1114"/>
      <c r="L161" s="461"/>
      <c r="P161" s="512"/>
    </row>
    <row r="162" spans="1:16" s="456" customFormat="1" ht="12.75" customHeight="1" hidden="1">
      <c r="A162" s="511" t="s">
        <v>1385</v>
      </c>
      <c r="B162" s="431" t="s">
        <v>734</v>
      </c>
      <c r="C162" s="431"/>
      <c r="D162" s="431"/>
      <c r="E162" s="431"/>
      <c r="F162" s="431"/>
      <c r="G162" s="431"/>
      <c r="H162" s="431"/>
      <c r="I162" s="317"/>
      <c r="J162" s="317"/>
      <c r="K162" s="317"/>
      <c r="L162" s="461"/>
      <c r="P162" s="512"/>
    </row>
    <row r="163" spans="1:16" s="456" customFormat="1" ht="12.75" customHeight="1" hidden="1">
      <c r="A163" s="533"/>
      <c r="B163" s="1117" t="s">
        <v>634</v>
      </c>
      <c r="C163" s="1117"/>
      <c r="D163" s="1117"/>
      <c r="E163" s="1117"/>
      <c r="F163" s="1117"/>
      <c r="G163" s="1117"/>
      <c r="H163" s="1117"/>
      <c r="I163" s="1117"/>
      <c r="J163" s="1117"/>
      <c r="K163" s="1117"/>
      <c r="L163" s="461" t="s">
        <v>1656</v>
      </c>
      <c r="P163" s="512"/>
    </row>
    <row r="164" spans="1:16" s="456" customFormat="1" ht="12.75" customHeight="1" hidden="1">
      <c r="A164" s="533"/>
      <c r="B164" s="1114" t="s">
        <v>735</v>
      </c>
      <c r="C164" s="1114"/>
      <c r="D164" s="1114"/>
      <c r="E164" s="1114"/>
      <c r="F164" s="1114"/>
      <c r="G164" s="1114"/>
      <c r="H164" s="1114"/>
      <c r="I164" s="1114"/>
      <c r="J164" s="1114"/>
      <c r="K164" s="1114"/>
      <c r="L164" s="461"/>
      <c r="P164" s="512"/>
    </row>
    <row r="165" spans="1:16" s="456" customFormat="1" ht="12.75" customHeight="1" hidden="1">
      <c r="A165" s="511" t="s">
        <v>1388</v>
      </c>
      <c r="B165" s="431" t="s">
        <v>736</v>
      </c>
      <c r="C165" s="431"/>
      <c r="D165" s="431"/>
      <c r="E165" s="431"/>
      <c r="F165" s="431"/>
      <c r="G165" s="431"/>
      <c r="H165" s="431"/>
      <c r="I165" s="317"/>
      <c r="J165" s="317"/>
      <c r="K165" s="317"/>
      <c r="L165" s="461"/>
      <c r="P165" s="512"/>
    </row>
    <row r="166" spans="1:16" s="456" customFormat="1" ht="12.75" customHeight="1" hidden="1">
      <c r="A166" s="533"/>
      <c r="B166" s="1114" t="s">
        <v>737</v>
      </c>
      <c r="C166" s="1114"/>
      <c r="D166" s="1114"/>
      <c r="E166" s="1114"/>
      <c r="F166" s="1114"/>
      <c r="G166" s="1114"/>
      <c r="H166" s="1114"/>
      <c r="I166" s="1114"/>
      <c r="J166" s="1114"/>
      <c r="K166" s="1114"/>
      <c r="L166" s="461" t="s">
        <v>738</v>
      </c>
      <c r="P166" s="512"/>
    </row>
    <row r="167" spans="1:16" s="456" customFormat="1" ht="12.75" customHeight="1" hidden="1">
      <c r="A167" s="533"/>
      <c r="B167" s="1114" t="s">
        <v>739</v>
      </c>
      <c r="C167" s="1114"/>
      <c r="D167" s="1114"/>
      <c r="E167" s="1114"/>
      <c r="F167" s="1114"/>
      <c r="G167" s="1114"/>
      <c r="H167" s="1114"/>
      <c r="I167" s="1114"/>
      <c r="J167" s="1114"/>
      <c r="K167" s="1114"/>
      <c r="L167" s="461" t="s">
        <v>738</v>
      </c>
      <c r="P167" s="512"/>
    </row>
    <row r="168" spans="1:16" s="456" customFormat="1" ht="12.75" customHeight="1" hidden="1">
      <c r="A168" s="533"/>
      <c r="B168" s="1114" t="s">
        <v>740</v>
      </c>
      <c r="C168" s="1114"/>
      <c r="D168" s="1114"/>
      <c r="E168" s="1114"/>
      <c r="F168" s="1114"/>
      <c r="G168" s="1114"/>
      <c r="H168" s="1114"/>
      <c r="I168" s="1114"/>
      <c r="J168" s="1114"/>
      <c r="K168" s="1114"/>
      <c r="L168" s="461"/>
      <c r="P168" s="512"/>
    </row>
    <row r="169" spans="1:16" s="456" customFormat="1" ht="12.75" customHeight="1" hidden="1">
      <c r="A169" s="533"/>
      <c r="B169" s="1114" t="s">
        <v>741</v>
      </c>
      <c r="C169" s="1114"/>
      <c r="D169" s="1114"/>
      <c r="E169" s="1114"/>
      <c r="F169" s="1114"/>
      <c r="G169" s="1114"/>
      <c r="H169" s="1114"/>
      <c r="I169" s="1114"/>
      <c r="J169" s="1114"/>
      <c r="K169" s="1114"/>
      <c r="L169" s="461"/>
      <c r="P169" s="512"/>
    </row>
    <row r="170" spans="1:16" s="456" customFormat="1" ht="12.75" customHeight="1" hidden="1">
      <c r="A170" s="533"/>
      <c r="B170" s="1114" t="s">
        <v>742</v>
      </c>
      <c r="C170" s="1114"/>
      <c r="D170" s="1114"/>
      <c r="E170" s="1114"/>
      <c r="F170" s="1114"/>
      <c r="G170" s="1114"/>
      <c r="H170" s="1114"/>
      <c r="I170" s="1114"/>
      <c r="J170" s="1114"/>
      <c r="K170" s="1114"/>
      <c r="L170" s="461"/>
      <c r="P170" s="512"/>
    </row>
    <row r="171" spans="1:16" s="456" customFormat="1" ht="12.75" customHeight="1" hidden="1">
      <c r="A171" s="533"/>
      <c r="B171" s="1114" t="s">
        <v>743</v>
      </c>
      <c r="C171" s="1114"/>
      <c r="D171" s="1114"/>
      <c r="E171" s="1114"/>
      <c r="F171" s="1114"/>
      <c r="G171" s="1114"/>
      <c r="H171" s="1114"/>
      <c r="I171" s="1114"/>
      <c r="J171" s="1114"/>
      <c r="K171" s="1114"/>
      <c r="L171" s="461"/>
      <c r="P171" s="512"/>
    </row>
    <row r="172" spans="1:16" s="456" customFormat="1" ht="12.75" customHeight="1" hidden="1">
      <c r="A172" s="533"/>
      <c r="B172" s="1114" t="s">
        <v>744</v>
      </c>
      <c r="C172" s="1114"/>
      <c r="D172" s="1114"/>
      <c r="E172" s="1114"/>
      <c r="F172" s="1114"/>
      <c r="G172" s="1114"/>
      <c r="H172" s="1114"/>
      <c r="I172" s="1114"/>
      <c r="J172" s="1114"/>
      <c r="K172" s="1114"/>
      <c r="L172" s="3" t="s">
        <v>745</v>
      </c>
      <c r="P172" s="512"/>
    </row>
    <row r="173" spans="1:16" s="456" customFormat="1" ht="12.75" customHeight="1" hidden="1">
      <c r="A173" s="533"/>
      <c r="B173" s="1153" t="s">
        <v>746</v>
      </c>
      <c r="C173" s="1153"/>
      <c r="D173" s="1153"/>
      <c r="E173" s="1153"/>
      <c r="F173" s="1153"/>
      <c r="G173" s="1153"/>
      <c r="H173" s="1153"/>
      <c r="I173" s="1153"/>
      <c r="J173" s="1153"/>
      <c r="K173" s="1153"/>
      <c r="L173" s="461" t="s">
        <v>747</v>
      </c>
      <c r="P173" s="512"/>
    </row>
    <row r="174" spans="1:16" s="456" customFormat="1" ht="12.75" customHeight="1" hidden="1">
      <c r="A174" s="511" t="s">
        <v>1390</v>
      </c>
      <c r="B174" s="431" t="s">
        <v>748</v>
      </c>
      <c r="C174" s="431"/>
      <c r="D174" s="431"/>
      <c r="E174" s="431"/>
      <c r="F174" s="431"/>
      <c r="G174" s="431"/>
      <c r="H174" s="431"/>
      <c r="I174" s="317"/>
      <c r="J174" s="317"/>
      <c r="K174" s="317"/>
      <c r="L174" s="461"/>
      <c r="P174" s="512"/>
    </row>
    <row r="175" spans="1:16" s="456" customFormat="1" ht="12.75" customHeight="1" hidden="1">
      <c r="A175" s="511"/>
      <c r="B175" s="1114" t="s">
        <v>749</v>
      </c>
      <c r="C175" s="1114"/>
      <c r="D175" s="1114"/>
      <c r="E175" s="1114"/>
      <c r="F175" s="1114"/>
      <c r="G175" s="1114"/>
      <c r="H175" s="1114"/>
      <c r="I175" s="1114"/>
      <c r="J175" s="1114"/>
      <c r="K175" s="1114"/>
      <c r="L175" s="461"/>
      <c r="P175" s="512"/>
    </row>
    <row r="176" spans="1:16" s="456" customFormat="1" ht="12.75" customHeight="1" hidden="1">
      <c r="A176" s="511"/>
      <c r="B176" s="1114" t="s">
        <v>750</v>
      </c>
      <c r="C176" s="1114"/>
      <c r="D176" s="1114"/>
      <c r="E176" s="1114"/>
      <c r="F176" s="1114"/>
      <c r="G176" s="1114"/>
      <c r="H176" s="1114"/>
      <c r="I176" s="1114"/>
      <c r="J176" s="1114"/>
      <c r="K176" s="1114"/>
      <c r="L176" s="461"/>
      <c r="P176" s="512"/>
    </row>
    <row r="177" spans="1:16" s="456" customFormat="1" ht="12.75" customHeight="1" hidden="1">
      <c r="A177" s="511"/>
      <c r="B177" s="1114" t="s">
        <v>679</v>
      </c>
      <c r="C177" s="1114"/>
      <c r="D177" s="1114"/>
      <c r="E177" s="1114"/>
      <c r="F177" s="1114"/>
      <c r="G177" s="1114"/>
      <c r="H177" s="1114"/>
      <c r="I177" s="1114"/>
      <c r="J177" s="1114"/>
      <c r="K177" s="1114"/>
      <c r="L177" s="461"/>
      <c r="P177" s="512"/>
    </row>
    <row r="178" spans="1:16" s="456" customFormat="1" ht="12.75" customHeight="1" hidden="1">
      <c r="A178" s="511"/>
      <c r="B178" s="521" t="s">
        <v>751</v>
      </c>
      <c r="C178" s="520"/>
      <c r="D178" s="518"/>
      <c r="E178" s="518"/>
      <c r="F178" s="518"/>
      <c r="G178" s="518"/>
      <c r="H178" s="518"/>
      <c r="I178" s="518"/>
      <c r="J178" s="518"/>
      <c r="K178" s="518"/>
      <c r="L178" s="3" t="s">
        <v>680</v>
      </c>
      <c r="P178" s="512"/>
    </row>
    <row r="179" spans="1:16" s="456" customFormat="1" ht="12.75" customHeight="1" hidden="1">
      <c r="A179" s="511"/>
      <c r="B179" s="1153" t="s">
        <v>681</v>
      </c>
      <c r="C179" s="1153"/>
      <c r="D179" s="1153"/>
      <c r="E179" s="1153"/>
      <c r="F179" s="1153"/>
      <c r="G179" s="1153"/>
      <c r="H179" s="1153"/>
      <c r="I179" s="1153"/>
      <c r="J179" s="1153"/>
      <c r="K179" s="1153"/>
      <c r="L179" s="461"/>
      <c r="P179" s="512"/>
    </row>
    <row r="180" spans="1:16" s="456" customFormat="1" ht="12.75" customHeight="1" hidden="1">
      <c r="A180" s="511"/>
      <c r="B180" s="1153" t="s">
        <v>682</v>
      </c>
      <c r="C180" s="1153"/>
      <c r="D180" s="1153"/>
      <c r="E180" s="1153"/>
      <c r="F180" s="1153"/>
      <c r="G180" s="1153"/>
      <c r="H180" s="1153"/>
      <c r="I180" s="1153"/>
      <c r="J180" s="1153"/>
      <c r="K180" s="1153"/>
      <c r="L180" s="461"/>
      <c r="P180" s="512"/>
    </row>
    <row r="181" spans="1:16" s="456" customFormat="1" ht="12.75" customHeight="1" hidden="1">
      <c r="A181" s="511"/>
      <c r="B181" s="1153" t="s">
        <v>683</v>
      </c>
      <c r="C181" s="1153"/>
      <c r="D181" s="1153"/>
      <c r="E181" s="1153"/>
      <c r="F181" s="1153"/>
      <c r="G181" s="1153"/>
      <c r="H181" s="1153"/>
      <c r="I181" s="1153"/>
      <c r="J181" s="1153"/>
      <c r="K181" s="1153"/>
      <c r="L181" s="461"/>
      <c r="P181" s="512"/>
    </row>
    <row r="182" spans="1:16" s="456" customFormat="1" ht="12.75" customHeight="1" hidden="1">
      <c r="A182" s="511"/>
      <c r="B182" s="548"/>
      <c r="C182" s="549" t="s">
        <v>903</v>
      </c>
      <c r="D182" s="549"/>
      <c r="E182" s="550" t="s">
        <v>684</v>
      </c>
      <c r="F182" s="549"/>
      <c r="G182" s="549"/>
      <c r="H182" s="549"/>
      <c r="I182" s="550" t="s">
        <v>905</v>
      </c>
      <c r="J182" s="549"/>
      <c r="K182" s="549"/>
      <c r="P182" s="512"/>
    </row>
    <row r="183" spans="1:16" s="456" customFormat="1" ht="12.75" customHeight="1" hidden="1">
      <c r="A183" s="511"/>
      <c r="B183" s="548"/>
      <c r="C183" s="551" t="s">
        <v>685</v>
      </c>
      <c r="D183" s="552"/>
      <c r="E183" s="1160" t="s">
        <v>686</v>
      </c>
      <c r="F183" s="1160"/>
      <c r="G183" s="1160"/>
      <c r="H183" s="552"/>
      <c r="I183" s="1160" t="s">
        <v>687</v>
      </c>
      <c r="J183" s="1160"/>
      <c r="K183" s="1160"/>
      <c r="P183" s="512"/>
    </row>
    <row r="184" spans="1:16" s="456" customFormat="1" ht="12.75" customHeight="1" hidden="1">
      <c r="A184" s="511"/>
      <c r="B184" s="548"/>
      <c r="C184" s="551" t="s">
        <v>688</v>
      </c>
      <c r="D184" s="552"/>
      <c r="E184" s="1160" t="s">
        <v>687</v>
      </c>
      <c r="F184" s="1160"/>
      <c r="G184" s="1160"/>
      <c r="H184" s="552"/>
      <c r="I184" s="1160" t="s">
        <v>687</v>
      </c>
      <c r="J184" s="1160"/>
      <c r="K184" s="1160"/>
      <c r="P184" s="512"/>
    </row>
    <row r="185" spans="1:16" s="456" customFormat="1" ht="12.75" customHeight="1" hidden="1">
      <c r="A185" s="511"/>
      <c r="B185" s="548"/>
      <c r="C185" s="553"/>
      <c r="D185" s="553"/>
      <c r="E185" s="1160" t="s">
        <v>689</v>
      </c>
      <c r="F185" s="1160"/>
      <c r="G185" s="1160"/>
      <c r="H185" s="553"/>
      <c r="I185" s="554"/>
      <c r="J185" s="554"/>
      <c r="K185" s="554"/>
      <c r="L185" s="461"/>
      <c r="P185" s="512"/>
    </row>
    <row r="186" spans="1:16" s="456" customFormat="1" ht="12.75" customHeight="1" hidden="1">
      <c r="A186" s="511"/>
      <c r="B186" s="548"/>
      <c r="C186" s="1161" t="s">
        <v>690</v>
      </c>
      <c r="D186" s="1161"/>
      <c r="E186" s="1161"/>
      <c r="F186" s="1161"/>
      <c r="G186" s="1161"/>
      <c r="H186" s="1161"/>
      <c r="I186" s="1161"/>
      <c r="J186" s="1161"/>
      <c r="K186" s="1161"/>
      <c r="L186" s="3" t="s">
        <v>910</v>
      </c>
      <c r="P186" s="512"/>
    </row>
    <row r="187" spans="1:16" s="456" customFormat="1" ht="12.75" customHeight="1" hidden="1">
      <c r="A187" s="511"/>
      <c r="B187" s="521" t="s">
        <v>911</v>
      </c>
      <c r="C187" s="520"/>
      <c r="D187" s="518"/>
      <c r="E187" s="518"/>
      <c r="F187" s="518"/>
      <c r="G187" s="518"/>
      <c r="H187" s="518"/>
      <c r="I187" s="518"/>
      <c r="J187" s="518"/>
      <c r="K187" s="518"/>
      <c r="L187" s="3" t="s">
        <v>912</v>
      </c>
      <c r="P187" s="512"/>
    </row>
    <row r="188" spans="1:16" s="456" customFormat="1" ht="12.75" customHeight="1" hidden="1">
      <c r="A188" s="511"/>
      <c r="B188" s="1153" t="s">
        <v>913</v>
      </c>
      <c r="C188" s="1153"/>
      <c r="D188" s="1153"/>
      <c r="E188" s="1153"/>
      <c r="F188" s="1153"/>
      <c r="G188" s="1153"/>
      <c r="H188" s="1153"/>
      <c r="I188" s="1153"/>
      <c r="J188" s="1153"/>
      <c r="K188" s="1153"/>
      <c r="L188" s="3"/>
      <c r="P188" s="512"/>
    </row>
    <row r="189" spans="1:16" s="456" customFormat="1" ht="12.75" customHeight="1" hidden="1">
      <c r="A189" s="511"/>
      <c r="B189" s="1153" t="s">
        <v>914</v>
      </c>
      <c r="C189" s="1153"/>
      <c r="D189" s="1153"/>
      <c r="E189" s="1153"/>
      <c r="F189" s="1153"/>
      <c r="G189" s="1153"/>
      <c r="H189" s="1153"/>
      <c r="I189" s="1153"/>
      <c r="J189" s="1153"/>
      <c r="K189" s="1153"/>
      <c r="L189" s="461"/>
      <c r="P189" s="512"/>
    </row>
    <row r="190" spans="1:16" s="456" customFormat="1" ht="12.75" customHeight="1" hidden="1">
      <c r="A190" s="511"/>
      <c r="B190" s="1153" t="s">
        <v>691</v>
      </c>
      <c r="C190" s="1153"/>
      <c r="D190" s="1153"/>
      <c r="E190" s="1153"/>
      <c r="F190" s="1153"/>
      <c r="G190" s="1153"/>
      <c r="H190" s="1153"/>
      <c r="I190" s="1153"/>
      <c r="J190" s="1153"/>
      <c r="K190" s="1153"/>
      <c r="L190" s="461"/>
      <c r="P190" s="512"/>
    </row>
    <row r="191" spans="1:16" s="558" customFormat="1" ht="12.75" customHeight="1" hidden="1">
      <c r="A191" s="555"/>
      <c r="B191" s="556"/>
      <c r="C191" s="549" t="s">
        <v>903</v>
      </c>
      <c r="D191" s="549"/>
      <c r="E191" s="550" t="s">
        <v>905</v>
      </c>
      <c r="F191" s="549"/>
      <c r="G191" s="549"/>
      <c r="H191" s="549"/>
      <c r="I191" s="550" t="s">
        <v>684</v>
      </c>
      <c r="J191" s="549"/>
      <c r="K191" s="549"/>
      <c r="L191" s="557"/>
      <c r="P191" s="559"/>
    </row>
    <row r="192" spans="1:16" s="562" customFormat="1" ht="12.75" customHeight="1" hidden="1">
      <c r="A192" s="524"/>
      <c r="B192" s="560"/>
      <c r="C192" s="551" t="s">
        <v>685</v>
      </c>
      <c r="D192" s="552"/>
      <c r="E192" s="1160" t="s">
        <v>687</v>
      </c>
      <c r="F192" s="1160"/>
      <c r="G192" s="1160"/>
      <c r="H192" s="552"/>
      <c r="I192" s="1160" t="s">
        <v>686</v>
      </c>
      <c r="J192" s="1160"/>
      <c r="K192" s="1160"/>
      <c r="L192" s="561"/>
      <c r="P192" s="563"/>
    </row>
    <row r="193" spans="1:16" s="562" customFormat="1" ht="12.75" customHeight="1" hidden="1">
      <c r="A193" s="524"/>
      <c r="B193" s="560"/>
      <c r="C193" s="551" t="s">
        <v>688</v>
      </c>
      <c r="D193" s="552"/>
      <c r="E193" s="1160" t="s">
        <v>687</v>
      </c>
      <c r="F193" s="1160"/>
      <c r="G193" s="1160"/>
      <c r="H193" s="552"/>
      <c r="I193" s="1160" t="s">
        <v>687</v>
      </c>
      <c r="J193" s="1160"/>
      <c r="K193" s="1160"/>
      <c r="L193" s="561"/>
      <c r="P193" s="563"/>
    </row>
    <row r="194" spans="1:16" s="456" customFormat="1" ht="12.75" customHeight="1" hidden="1">
      <c r="A194" s="511"/>
      <c r="B194" s="564"/>
      <c r="C194" s="553"/>
      <c r="D194" s="553"/>
      <c r="E194" s="553"/>
      <c r="F194" s="553"/>
      <c r="G194" s="553"/>
      <c r="H194" s="553"/>
      <c r="I194" s="1160" t="s">
        <v>689</v>
      </c>
      <c r="J194" s="1160"/>
      <c r="K194" s="1160"/>
      <c r="L194" s="461"/>
      <c r="P194" s="512"/>
    </row>
    <row r="195" spans="1:16" s="456" customFormat="1" ht="12.75" customHeight="1" hidden="1">
      <c r="A195" s="511"/>
      <c r="B195" s="564"/>
      <c r="C195" s="1161" t="s">
        <v>692</v>
      </c>
      <c r="D195" s="1161"/>
      <c r="E195" s="1161"/>
      <c r="F195" s="1161"/>
      <c r="G195" s="1161"/>
      <c r="H195" s="1161"/>
      <c r="I195" s="1161"/>
      <c r="J195" s="1161"/>
      <c r="K195" s="1161"/>
      <c r="L195" s="3" t="s">
        <v>910</v>
      </c>
      <c r="P195" s="512"/>
    </row>
    <row r="196" spans="1:21" s="456" customFormat="1" ht="12.75" customHeight="1" hidden="1">
      <c r="A196" s="514"/>
      <c r="B196" s="1153"/>
      <c r="C196" s="1153"/>
      <c r="D196" s="1153"/>
      <c r="E196" s="1153"/>
      <c r="F196" s="1153"/>
      <c r="G196" s="1153"/>
      <c r="H196" s="1153"/>
      <c r="I196" s="1153"/>
      <c r="J196" s="1153"/>
      <c r="K196" s="1153"/>
      <c r="L196" s="435"/>
      <c r="M196" s="435"/>
      <c r="N196" s="435"/>
      <c r="O196" s="435"/>
      <c r="P196" s="565"/>
      <c r="Q196" s="435"/>
      <c r="R196" s="435"/>
      <c r="S196" s="435"/>
      <c r="T196" s="435"/>
      <c r="U196" s="435"/>
    </row>
    <row r="197" spans="1:16" s="546" customFormat="1" ht="24.75" customHeight="1">
      <c r="A197" s="511" t="s">
        <v>1392</v>
      </c>
      <c r="B197" s="431" t="s">
        <v>916</v>
      </c>
      <c r="C197" s="431"/>
      <c r="D197" s="431"/>
      <c r="E197" s="431"/>
      <c r="F197" s="431"/>
      <c r="G197" s="431"/>
      <c r="H197" s="431"/>
      <c r="I197" s="317"/>
      <c r="J197" s="317"/>
      <c r="K197" s="317"/>
      <c r="P197" s="566"/>
    </row>
    <row r="198" spans="1:16" s="546" customFormat="1" ht="24.75" customHeight="1">
      <c r="A198" s="513"/>
      <c r="B198" s="567" t="s">
        <v>917</v>
      </c>
      <c r="C198" s="515"/>
      <c r="D198" s="515"/>
      <c r="E198" s="515"/>
      <c r="F198" s="515"/>
      <c r="G198" s="515"/>
      <c r="H198" s="515"/>
      <c r="I198" s="309"/>
      <c r="J198" s="309"/>
      <c r="K198" s="309"/>
      <c r="P198" s="566"/>
    </row>
    <row r="199" spans="1:16" s="546" customFormat="1" ht="63" customHeight="1">
      <c r="A199" s="513"/>
      <c r="B199" s="1124" t="s">
        <v>918</v>
      </c>
      <c r="C199" s="1124"/>
      <c r="D199" s="1124"/>
      <c r="E199" s="1124"/>
      <c r="F199" s="1124"/>
      <c r="G199" s="1124"/>
      <c r="H199" s="1124"/>
      <c r="I199" s="1124"/>
      <c r="J199" s="1124"/>
      <c r="K199" s="1124"/>
      <c r="P199" s="566"/>
    </row>
    <row r="200" spans="1:16" s="546" customFormat="1" ht="30.75" customHeight="1">
      <c r="A200" s="513"/>
      <c r="B200" s="1124" t="s">
        <v>919</v>
      </c>
      <c r="C200" s="1124"/>
      <c r="D200" s="1124"/>
      <c r="E200" s="1124"/>
      <c r="F200" s="1124"/>
      <c r="G200" s="1124"/>
      <c r="H200" s="1124"/>
      <c r="I200" s="1124"/>
      <c r="J200" s="1124"/>
      <c r="K200" s="1124"/>
      <c r="P200" s="566"/>
    </row>
    <row r="201" spans="1:16" s="546" customFormat="1" ht="41.25" customHeight="1">
      <c r="A201" s="513"/>
      <c r="B201" s="1162" t="s">
        <v>693</v>
      </c>
      <c r="C201" s="1162"/>
      <c r="D201" s="1162"/>
      <c r="E201" s="1162"/>
      <c r="F201" s="1162"/>
      <c r="G201" s="1162"/>
      <c r="H201" s="1162"/>
      <c r="I201" s="1162"/>
      <c r="J201" s="1162"/>
      <c r="K201" s="1162"/>
      <c r="L201" s="461" t="s">
        <v>920</v>
      </c>
      <c r="P201" s="566"/>
    </row>
    <row r="202" spans="1:16" s="546" customFormat="1" ht="24.75" customHeight="1">
      <c r="A202" s="513"/>
      <c r="B202" s="567" t="s">
        <v>921</v>
      </c>
      <c r="C202" s="515"/>
      <c r="D202" s="515"/>
      <c r="E202" s="515"/>
      <c r="F202" s="515"/>
      <c r="G202" s="515"/>
      <c r="H202" s="515"/>
      <c r="I202" s="309"/>
      <c r="J202" s="309"/>
      <c r="K202" s="309"/>
      <c r="P202" s="566"/>
    </row>
    <row r="203" spans="1:16" s="546" customFormat="1" ht="60" customHeight="1">
      <c r="A203" s="513"/>
      <c r="B203" s="1124" t="s">
        <v>922</v>
      </c>
      <c r="C203" s="1124"/>
      <c r="D203" s="1124"/>
      <c r="E203" s="1124"/>
      <c r="F203" s="1124"/>
      <c r="G203" s="1124"/>
      <c r="H203" s="1124"/>
      <c r="I203" s="1124"/>
      <c r="J203" s="1124"/>
      <c r="K203" s="1124"/>
      <c r="P203" s="566"/>
    </row>
    <row r="204" spans="1:16" s="546" customFormat="1" ht="31.5" customHeight="1">
      <c r="A204" s="513"/>
      <c r="B204" s="1124" t="s">
        <v>923</v>
      </c>
      <c r="C204" s="1124"/>
      <c r="D204" s="1124"/>
      <c r="E204" s="1124"/>
      <c r="F204" s="1124"/>
      <c r="G204" s="1124"/>
      <c r="H204" s="1124"/>
      <c r="I204" s="1124"/>
      <c r="J204" s="1124"/>
      <c r="K204" s="1124"/>
      <c r="P204" s="566"/>
    </row>
    <row r="205" spans="1:16" s="546" customFormat="1" ht="29.25" customHeight="1">
      <c r="A205" s="513"/>
      <c r="B205" s="1162" t="s">
        <v>694</v>
      </c>
      <c r="C205" s="1162"/>
      <c r="D205" s="1162"/>
      <c r="E205" s="1162"/>
      <c r="F205" s="1162"/>
      <c r="G205" s="1162"/>
      <c r="H205" s="1162"/>
      <c r="I205" s="1162"/>
      <c r="J205" s="1162"/>
      <c r="K205" s="1162"/>
      <c r="L205" s="461" t="s">
        <v>920</v>
      </c>
      <c r="P205" s="566"/>
    </row>
    <row r="206" spans="1:16" s="546" customFormat="1" ht="24.75" customHeight="1">
      <c r="A206" s="511"/>
      <c r="B206" s="431" t="s">
        <v>924</v>
      </c>
      <c r="C206" s="431"/>
      <c r="D206" s="431"/>
      <c r="E206" s="431"/>
      <c r="F206" s="431"/>
      <c r="G206" s="431"/>
      <c r="H206" s="431"/>
      <c r="I206" s="317"/>
      <c r="J206" s="317"/>
      <c r="K206" s="317"/>
      <c r="P206" s="566"/>
    </row>
    <row r="207" spans="1:16" s="546" customFormat="1" ht="24.75" customHeight="1">
      <c r="A207" s="511"/>
      <c r="B207" s="515" t="s">
        <v>925</v>
      </c>
      <c r="C207" s="431"/>
      <c r="D207" s="431"/>
      <c r="E207" s="431"/>
      <c r="F207" s="431"/>
      <c r="G207" s="431"/>
      <c r="H207" s="431"/>
      <c r="I207" s="317"/>
      <c r="J207" s="317"/>
      <c r="K207" s="317"/>
      <c r="P207" s="566"/>
    </row>
    <row r="208" spans="1:16" s="546" customFormat="1" ht="24.75" customHeight="1">
      <c r="A208" s="511"/>
      <c r="B208" s="431" t="s">
        <v>926</v>
      </c>
      <c r="C208" s="431"/>
      <c r="D208" s="431"/>
      <c r="E208" s="431"/>
      <c r="F208" s="431"/>
      <c r="G208" s="431"/>
      <c r="H208" s="431"/>
      <c r="I208" s="317"/>
      <c r="J208" s="317"/>
      <c r="K208" s="317"/>
      <c r="P208" s="566"/>
    </row>
    <row r="209" spans="1:16" s="546" customFormat="1" ht="50.25" customHeight="1">
      <c r="A209" s="513"/>
      <c r="B209" s="1124" t="s">
        <v>927</v>
      </c>
      <c r="C209" s="1124"/>
      <c r="D209" s="1124"/>
      <c r="E209" s="1124"/>
      <c r="F209" s="1124"/>
      <c r="G209" s="1124"/>
      <c r="H209" s="1124"/>
      <c r="I209" s="1124"/>
      <c r="J209" s="1124"/>
      <c r="K209" s="1124"/>
      <c r="P209" s="566"/>
    </row>
    <row r="210" spans="1:16" s="546" customFormat="1" ht="24.75" customHeight="1">
      <c r="A210" s="513"/>
      <c r="B210" s="568" t="s">
        <v>928</v>
      </c>
      <c r="C210" s="569"/>
      <c r="D210" s="569"/>
      <c r="E210" s="569"/>
      <c r="F210" s="569"/>
      <c r="G210" s="569"/>
      <c r="H210" s="569"/>
      <c r="I210" s="569"/>
      <c r="J210" s="569"/>
      <c r="K210" s="569"/>
      <c r="L210" s="461" t="s">
        <v>929</v>
      </c>
      <c r="P210" s="566"/>
    </row>
    <row r="211" spans="1:16" s="546" customFormat="1" ht="74.25" customHeight="1">
      <c r="A211" s="513"/>
      <c r="B211" s="1124" t="s">
        <v>930</v>
      </c>
      <c r="C211" s="1124"/>
      <c r="D211" s="1124"/>
      <c r="E211" s="1124"/>
      <c r="F211" s="1124"/>
      <c r="G211" s="1124"/>
      <c r="H211" s="1124"/>
      <c r="I211" s="1124"/>
      <c r="J211" s="1124"/>
      <c r="K211" s="1124"/>
      <c r="P211" s="566"/>
    </row>
    <row r="212" spans="1:16" s="546" customFormat="1" ht="87" customHeight="1">
      <c r="A212" s="513"/>
      <c r="B212" s="1124" t="s">
        <v>296</v>
      </c>
      <c r="C212" s="1124"/>
      <c r="D212" s="1124"/>
      <c r="E212" s="1124"/>
      <c r="F212" s="1124"/>
      <c r="G212" s="1124"/>
      <c r="H212" s="1124"/>
      <c r="I212" s="1124"/>
      <c r="J212" s="1124"/>
      <c r="K212" s="1124"/>
      <c r="P212" s="566"/>
    </row>
    <row r="213" spans="1:16" s="546" customFormat="1" ht="69.75" customHeight="1">
      <c r="A213" s="513"/>
      <c r="B213" s="1124" t="s">
        <v>297</v>
      </c>
      <c r="C213" s="1124"/>
      <c r="D213" s="1124"/>
      <c r="E213" s="1124"/>
      <c r="F213" s="1124"/>
      <c r="G213" s="1124"/>
      <c r="H213" s="1124"/>
      <c r="I213" s="1124"/>
      <c r="J213" s="1124"/>
      <c r="K213" s="1124"/>
      <c r="P213" s="566"/>
    </row>
    <row r="214" spans="1:16" s="546" customFormat="1" ht="71.25" customHeight="1">
      <c r="A214" s="513"/>
      <c r="B214" s="1165" t="s">
        <v>298</v>
      </c>
      <c r="C214" s="1165"/>
      <c r="D214" s="1165"/>
      <c r="E214" s="1165"/>
      <c r="F214" s="1165"/>
      <c r="G214" s="1165"/>
      <c r="H214" s="1165"/>
      <c r="I214" s="1165"/>
      <c r="J214" s="1165"/>
      <c r="K214" s="1165"/>
      <c r="L214" s="570" t="s">
        <v>299</v>
      </c>
      <c r="P214" s="566"/>
    </row>
    <row r="215" spans="1:16" s="461" customFormat="1" ht="24.75" customHeight="1">
      <c r="A215" s="571" t="s">
        <v>1395</v>
      </c>
      <c r="B215" s="447" t="s">
        <v>302</v>
      </c>
      <c r="C215" s="447"/>
      <c r="D215" s="447"/>
      <c r="E215" s="447"/>
      <c r="F215" s="447"/>
      <c r="G215" s="447"/>
      <c r="H215" s="447"/>
      <c r="I215" s="572"/>
      <c r="J215" s="572"/>
      <c r="K215" s="572"/>
      <c r="L215" s="3" t="s">
        <v>303</v>
      </c>
      <c r="P215" s="573"/>
    </row>
    <row r="216" spans="1:16" s="456" customFormat="1" ht="30" customHeight="1">
      <c r="A216" s="574" t="s">
        <v>1255</v>
      </c>
      <c r="B216" s="431" t="s">
        <v>304</v>
      </c>
      <c r="C216" s="575"/>
      <c r="D216" s="575"/>
      <c r="E216" s="575"/>
      <c r="F216" s="575"/>
      <c r="G216" s="575"/>
      <c r="H216" s="575"/>
      <c r="I216" s="317"/>
      <c r="J216" s="317"/>
      <c r="K216" s="317"/>
      <c r="L216" s="461"/>
      <c r="P216" s="512"/>
    </row>
    <row r="217" spans="1:16" s="456" customFormat="1" ht="12.75" customHeight="1" hidden="1">
      <c r="A217" s="511" t="s">
        <v>62</v>
      </c>
      <c r="B217" s="431" t="s">
        <v>305</v>
      </c>
      <c r="C217" s="431"/>
      <c r="D217" s="431"/>
      <c r="E217" s="431"/>
      <c r="F217" s="431"/>
      <c r="G217" s="431"/>
      <c r="H217" s="431"/>
      <c r="I217" s="576" t="e">
        <f>#REF!</f>
        <v>#REF!</v>
      </c>
      <c r="J217" s="576"/>
      <c r="K217" s="576" t="e">
        <f>#REF!</f>
        <v>#REF!</v>
      </c>
      <c r="L217" s="461"/>
      <c r="P217" s="512"/>
    </row>
    <row r="218" spans="1:16" s="303" customFormat="1" ht="12.75" customHeight="1" hidden="1">
      <c r="A218" s="511"/>
      <c r="B218" s="431" t="s">
        <v>306</v>
      </c>
      <c r="C218" s="431"/>
      <c r="D218" s="431"/>
      <c r="E218" s="431"/>
      <c r="F218" s="431"/>
      <c r="G218" s="431"/>
      <c r="H218" s="431"/>
      <c r="I218" s="317">
        <f>I219+I220+I221</f>
        <v>0</v>
      </c>
      <c r="J218" s="317"/>
      <c r="K218" s="317">
        <f>K219+K220+K221</f>
        <v>0</v>
      </c>
      <c r="L218" s="542"/>
      <c r="P218" s="536"/>
    </row>
    <row r="219" spans="1:16" s="456" customFormat="1" ht="12.75" customHeight="1" hidden="1">
      <c r="A219" s="513"/>
      <c r="B219" s="515"/>
      <c r="C219" s="515" t="s">
        <v>307</v>
      </c>
      <c r="D219" s="515"/>
      <c r="E219" s="515"/>
      <c r="F219" s="515"/>
      <c r="G219" s="515"/>
      <c r="H219" s="515"/>
      <c r="I219" s="309"/>
      <c r="J219" s="309"/>
      <c r="K219" s="309"/>
      <c r="L219" s="461"/>
      <c r="P219" s="512"/>
    </row>
    <row r="220" spans="1:16" s="456" customFormat="1" ht="12.75" customHeight="1" hidden="1">
      <c r="A220" s="513"/>
      <c r="B220" s="515"/>
      <c r="C220" s="515" t="s">
        <v>855</v>
      </c>
      <c r="D220" s="515"/>
      <c r="E220" s="515"/>
      <c r="F220" s="515"/>
      <c r="G220" s="515"/>
      <c r="H220" s="515"/>
      <c r="I220" s="309"/>
      <c r="J220" s="309"/>
      <c r="K220" s="309"/>
      <c r="L220" s="461"/>
      <c r="P220" s="512"/>
    </row>
    <row r="221" spans="1:16" s="456" customFormat="1" ht="12.75" customHeight="1" hidden="1">
      <c r="A221" s="513"/>
      <c r="B221" s="515"/>
      <c r="C221" s="515" t="s">
        <v>308</v>
      </c>
      <c r="D221" s="515"/>
      <c r="E221" s="515"/>
      <c r="F221" s="515"/>
      <c r="G221" s="515"/>
      <c r="H221" s="515"/>
      <c r="I221" s="309"/>
      <c r="J221" s="309"/>
      <c r="K221" s="309"/>
      <c r="L221" s="461"/>
      <c r="P221" s="512"/>
    </row>
    <row r="222" spans="1:16" s="303" customFormat="1" ht="12.75" customHeight="1" hidden="1">
      <c r="A222" s="511"/>
      <c r="B222" s="431" t="s">
        <v>309</v>
      </c>
      <c r="C222" s="431"/>
      <c r="D222" s="431"/>
      <c r="E222" s="431"/>
      <c r="F222" s="431"/>
      <c r="G222" s="431"/>
      <c r="H222" s="431"/>
      <c r="I222" s="317">
        <f>SUM(I223:I224)</f>
        <v>0</v>
      </c>
      <c r="J222" s="317"/>
      <c r="K222" s="317">
        <f>SUM(K223:K224)</f>
        <v>0</v>
      </c>
      <c r="L222" s="542"/>
      <c r="P222" s="536"/>
    </row>
    <row r="223" spans="1:16" s="456" customFormat="1" ht="12.75" customHeight="1" hidden="1">
      <c r="A223" s="513"/>
      <c r="B223" s="515"/>
      <c r="C223" s="515" t="s">
        <v>310</v>
      </c>
      <c r="D223" s="515"/>
      <c r="E223" s="515"/>
      <c r="F223" s="515"/>
      <c r="G223" s="515"/>
      <c r="H223" s="515"/>
      <c r="I223" s="309"/>
      <c r="J223" s="309"/>
      <c r="K223" s="309"/>
      <c r="L223" s="461"/>
      <c r="P223" s="512"/>
    </row>
    <row r="224" spans="1:16" s="456" customFormat="1" ht="12.75" customHeight="1" hidden="1">
      <c r="A224" s="513"/>
      <c r="B224" s="515"/>
      <c r="C224" s="515" t="s">
        <v>311</v>
      </c>
      <c r="D224" s="515"/>
      <c r="E224" s="515"/>
      <c r="F224" s="515"/>
      <c r="G224" s="515"/>
      <c r="H224" s="515"/>
      <c r="I224" s="309"/>
      <c r="J224" s="309"/>
      <c r="K224" s="309"/>
      <c r="L224" s="461"/>
      <c r="P224" s="512"/>
    </row>
    <row r="225" spans="1:16" s="456" customFormat="1" ht="12.75" customHeight="1" hidden="1">
      <c r="A225" s="516"/>
      <c r="B225" s="431"/>
      <c r="C225" s="431" t="s">
        <v>312</v>
      </c>
      <c r="D225" s="517"/>
      <c r="E225" s="517"/>
      <c r="F225" s="517"/>
      <c r="G225" s="517"/>
      <c r="H225" s="517"/>
      <c r="I225" s="577">
        <f>I222+I218</f>
        <v>0</v>
      </c>
      <c r="J225" s="317"/>
      <c r="K225" s="577">
        <f>K222+K218</f>
        <v>0</v>
      </c>
      <c r="L225" s="578">
        <f>I225-'CDKT '!I10</f>
        <v>-8596999655</v>
      </c>
      <c r="M225" s="579">
        <f>K225-'CDKT '!K10</f>
        <v>-5391570911</v>
      </c>
      <c r="P225" s="512"/>
    </row>
    <row r="226" spans="1:16" s="456" customFormat="1" ht="12.75" customHeight="1" hidden="1">
      <c r="A226" s="511" t="s">
        <v>64</v>
      </c>
      <c r="B226" s="431" t="s">
        <v>313</v>
      </c>
      <c r="C226" s="431"/>
      <c r="D226" s="431"/>
      <c r="E226" s="431"/>
      <c r="F226" s="431"/>
      <c r="G226" s="431"/>
      <c r="H226" s="431"/>
      <c r="I226" s="317"/>
      <c r="J226" s="317"/>
      <c r="K226" s="317"/>
      <c r="L226" s="461"/>
      <c r="P226" s="512"/>
    </row>
    <row r="227" spans="1:16" s="456" customFormat="1" ht="12.75" customHeight="1" hidden="1">
      <c r="A227" s="511"/>
      <c r="B227" s="431"/>
      <c r="C227" s="431"/>
      <c r="D227" s="431"/>
      <c r="E227" s="1163" t="e">
        <f>#REF!</f>
        <v>#REF!</v>
      </c>
      <c r="F227" s="1163"/>
      <c r="G227" s="1163"/>
      <c r="H227" s="517"/>
      <c r="I227" s="1164" t="e">
        <f>#REF!</f>
        <v>#REF!</v>
      </c>
      <c r="J227" s="1164"/>
      <c r="K227" s="1164"/>
      <c r="L227" s="461" t="s">
        <v>314</v>
      </c>
      <c r="P227" s="512"/>
    </row>
    <row r="228" spans="1:16" s="456" customFormat="1" ht="12.75" customHeight="1" hidden="1">
      <c r="A228" s="511"/>
      <c r="B228" s="431"/>
      <c r="C228" s="431"/>
      <c r="D228" s="431"/>
      <c r="E228" s="580" t="s">
        <v>315</v>
      </c>
      <c r="F228" s="581"/>
      <c r="G228" s="580" t="s">
        <v>316</v>
      </c>
      <c r="H228" s="582"/>
      <c r="I228" s="583" t="s">
        <v>315</v>
      </c>
      <c r="J228" s="581"/>
      <c r="K228" s="583" t="s">
        <v>316</v>
      </c>
      <c r="L228" s="461"/>
      <c r="P228" s="512"/>
    </row>
    <row r="229" spans="1:16" s="456" customFormat="1" ht="12.75" customHeight="1" hidden="1">
      <c r="A229" s="513"/>
      <c r="B229" s="515" t="s">
        <v>317</v>
      </c>
      <c r="C229" s="515"/>
      <c r="D229" s="515"/>
      <c r="E229" s="515"/>
      <c r="F229" s="515"/>
      <c r="G229" s="515"/>
      <c r="H229" s="515"/>
      <c r="I229" s="309"/>
      <c r="J229" s="309"/>
      <c r="K229" s="309"/>
      <c r="L229" s="461" t="s">
        <v>318</v>
      </c>
      <c r="P229" s="512"/>
    </row>
    <row r="230" spans="1:16" s="584" customFormat="1" ht="12.75" customHeight="1" hidden="1">
      <c r="A230" s="516"/>
      <c r="B230" s="517"/>
      <c r="C230" s="517" t="s">
        <v>319</v>
      </c>
      <c r="D230" s="517"/>
      <c r="E230" s="517"/>
      <c r="F230" s="517"/>
      <c r="G230" s="517"/>
      <c r="H230" s="517"/>
      <c r="I230" s="323"/>
      <c r="J230" s="323"/>
      <c r="K230" s="323"/>
      <c r="L230" s="437"/>
      <c r="P230" s="585"/>
    </row>
    <row r="231" spans="1:16" s="456" customFormat="1" ht="12.75" customHeight="1" hidden="1">
      <c r="A231" s="513"/>
      <c r="B231" s="515" t="s">
        <v>320</v>
      </c>
      <c r="C231" s="515"/>
      <c r="D231" s="515"/>
      <c r="E231" s="515"/>
      <c r="F231" s="515"/>
      <c r="G231" s="515"/>
      <c r="H231" s="515"/>
      <c r="I231" s="309"/>
      <c r="J231" s="309"/>
      <c r="K231" s="309"/>
      <c r="L231" s="461"/>
      <c r="P231" s="512"/>
    </row>
    <row r="232" spans="1:16" s="456" customFormat="1" ht="12.75" customHeight="1" hidden="1">
      <c r="A232" s="513"/>
      <c r="B232" s="515"/>
      <c r="C232" s="517" t="s">
        <v>319</v>
      </c>
      <c r="D232" s="515"/>
      <c r="E232" s="515"/>
      <c r="F232" s="515"/>
      <c r="G232" s="515"/>
      <c r="H232" s="515"/>
      <c r="I232" s="309"/>
      <c r="J232" s="309"/>
      <c r="K232" s="309"/>
      <c r="L232" s="461"/>
      <c r="P232" s="512"/>
    </row>
    <row r="233" spans="1:16" s="456" customFormat="1" ht="12.75" customHeight="1" hidden="1">
      <c r="A233" s="513"/>
      <c r="B233" s="1125" t="s">
        <v>321</v>
      </c>
      <c r="C233" s="1125"/>
      <c r="D233" s="586"/>
      <c r="E233" s="586"/>
      <c r="F233" s="586"/>
      <c r="G233" s="586"/>
      <c r="H233" s="515"/>
      <c r="I233" s="309"/>
      <c r="J233" s="309"/>
      <c r="K233" s="309"/>
      <c r="L233" s="461" t="s">
        <v>322</v>
      </c>
      <c r="P233" s="512"/>
    </row>
    <row r="234" spans="1:16" s="456" customFormat="1" ht="12.75" customHeight="1" hidden="1">
      <c r="A234" s="587"/>
      <c r="B234" s="431"/>
      <c r="C234" s="431" t="s">
        <v>312</v>
      </c>
      <c r="D234" s="517"/>
      <c r="E234" s="577">
        <f>E229+E231+E233</f>
        <v>0</v>
      </c>
      <c r="F234" s="577"/>
      <c r="G234" s="577">
        <f>G229+G231+G233</f>
        <v>0</v>
      </c>
      <c r="H234" s="517"/>
      <c r="I234" s="577">
        <f>I229+I231+I233</f>
        <v>0</v>
      </c>
      <c r="J234" s="577"/>
      <c r="K234" s="577">
        <f>K229+K231+K233</f>
        <v>0</v>
      </c>
      <c r="L234" s="578">
        <f>G234-'CDKT '!I13</f>
        <v>-39000000000</v>
      </c>
      <c r="M234" s="579">
        <f>K234-'CDKT '!K13</f>
        <v>-36000000000</v>
      </c>
      <c r="P234" s="512"/>
    </row>
    <row r="235" spans="1:16" s="546" customFormat="1" ht="12.75" customHeight="1" hidden="1">
      <c r="A235" s="513"/>
      <c r="B235" s="431" t="s">
        <v>323</v>
      </c>
      <c r="C235" s="515"/>
      <c r="D235" s="515"/>
      <c r="E235" s="515"/>
      <c r="F235" s="515"/>
      <c r="G235" s="515"/>
      <c r="H235" s="515"/>
      <c r="I235" s="309"/>
      <c r="J235" s="309"/>
      <c r="K235" s="309"/>
      <c r="L235" s="461"/>
      <c r="P235" s="566"/>
    </row>
    <row r="236" spans="1:16" s="456" customFormat="1" ht="12.75" customHeight="1" hidden="1">
      <c r="A236" s="511" t="s">
        <v>66</v>
      </c>
      <c r="B236" s="431" t="s">
        <v>695</v>
      </c>
      <c r="C236" s="431"/>
      <c r="D236" s="431"/>
      <c r="E236" s="431"/>
      <c r="F236" s="431"/>
      <c r="G236" s="431"/>
      <c r="H236" s="544"/>
      <c r="I236" s="576" t="e">
        <f>#REF!</f>
        <v>#REF!</v>
      </c>
      <c r="J236" s="576"/>
      <c r="K236" s="576" t="e">
        <f>#REF!</f>
        <v>#REF!</v>
      </c>
      <c r="L236" s="461" t="s">
        <v>696</v>
      </c>
      <c r="P236" s="512"/>
    </row>
    <row r="237" spans="1:16" s="456" customFormat="1" ht="12.75" customHeight="1" hidden="1">
      <c r="A237" s="513"/>
      <c r="B237" s="515" t="s">
        <v>335</v>
      </c>
      <c r="C237" s="515"/>
      <c r="D237" s="515"/>
      <c r="E237" s="515"/>
      <c r="F237" s="515"/>
      <c r="G237" s="515"/>
      <c r="H237" s="515"/>
      <c r="I237" s="309"/>
      <c r="J237" s="309"/>
      <c r="K237" s="309"/>
      <c r="L237" s="461"/>
      <c r="P237" s="512"/>
    </row>
    <row r="238" spans="1:16" s="456" customFormat="1" ht="12.75" customHeight="1" hidden="1">
      <c r="A238" s="513"/>
      <c r="B238" s="515" t="s">
        <v>336</v>
      </c>
      <c r="C238" s="515"/>
      <c r="D238" s="515"/>
      <c r="E238" s="515"/>
      <c r="F238" s="515"/>
      <c r="G238" s="515"/>
      <c r="H238" s="515"/>
      <c r="I238" s="309"/>
      <c r="J238" s="309"/>
      <c r="K238" s="309"/>
      <c r="L238" s="461"/>
      <c r="P238" s="512"/>
    </row>
    <row r="239" spans="1:16" s="456" customFormat="1" ht="12.75" customHeight="1" hidden="1">
      <c r="A239" s="513"/>
      <c r="B239" s="515" t="s">
        <v>337</v>
      </c>
      <c r="C239" s="515"/>
      <c r="D239" s="515"/>
      <c r="E239" s="515"/>
      <c r="F239" s="515"/>
      <c r="G239" s="515"/>
      <c r="H239" s="515"/>
      <c r="I239" s="309"/>
      <c r="J239" s="309"/>
      <c r="K239" s="309"/>
      <c r="L239" s="461"/>
      <c r="P239" s="512"/>
    </row>
    <row r="240" spans="1:16" s="456" customFormat="1" ht="12.75" customHeight="1" hidden="1">
      <c r="A240" s="513"/>
      <c r="B240" s="515" t="s">
        <v>865</v>
      </c>
      <c r="C240" s="515"/>
      <c r="D240" s="515"/>
      <c r="E240" s="515"/>
      <c r="F240" s="515"/>
      <c r="G240" s="515"/>
      <c r="H240" s="515"/>
      <c r="I240" s="309"/>
      <c r="J240" s="309"/>
      <c r="K240" s="309"/>
      <c r="L240" s="461"/>
      <c r="P240" s="512"/>
    </row>
    <row r="241" spans="1:16" s="456" customFormat="1" ht="12.75" customHeight="1" hidden="1">
      <c r="A241" s="516"/>
      <c r="B241" s="431"/>
      <c r="C241" s="431" t="s">
        <v>312</v>
      </c>
      <c r="D241" s="517"/>
      <c r="E241" s="517"/>
      <c r="F241" s="517"/>
      <c r="G241" s="517"/>
      <c r="H241" s="517"/>
      <c r="I241" s="577">
        <f>I237+I238+I239+I240</f>
        <v>0</v>
      </c>
      <c r="J241" s="317"/>
      <c r="K241" s="577">
        <f>K237+K238+K239+K240</f>
        <v>0</v>
      </c>
      <c r="L241" s="578">
        <f>I241-'CDKT '!I21</f>
        <v>-216136755</v>
      </c>
      <c r="M241" s="579">
        <f>K241-'CDKT '!K21</f>
        <v>-896943045</v>
      </c>
      <c r="P241" s="512"/>
    </row>
    <row r="242" spans="1:16" s="456" customFormat="1" ht="12.75" customHeight="1" hidden="1">
      <c r="A242" s="511" t="s">
        <v>68</v>
      </c>
      <c r="B242" s="431" t="s">
        <v>342</v>
      </c>
      <c r="C242" s="431"/>
      <c r="D242" s="431"/>
      <c r="E242" s="431"/>
      <c r="F242" s="431"/>
      <c r="G242" s="431"/>
      <c r="H242" s="431"/>
      <c r="I242" s="576" t="e">
        <f>#REF!</f>
        <v>#REF!</v>
      </c>
      <c r="J242" s="576"/>
      <c r="K242" s="576" t="e">
        <f>#REF!</f>
        <v>#REF!</v>
      </c>
      <c r="L242" s="461"/>
      <c r="P242" s="512"/>
    </row>
    <row r="243" spans="1:16" s="456" customFormat="1" ht="12.75" customHeight="1" hidden="1">
      <c r="A243" s="513"/>
      <c r="B243" s="515" t="s">
        <v>872</v>
      </c>
      <c r="C243" s="515"/>
      <c r="D243" s="515"/>
      <c r="E243" s="515"/>
      <c r="F243" s="515"/>
      <c r="G243" s="515"/>
      <c r="H243" s="515"/>
      <c r="I243" s="309"/>
      <c r="J243" s="309"/>
      <c r="K243" s="309"/>
      <c r="L243" s="461"/>
      <c r="P243" s="512"/>
    </row>
    <row r="244" spans="1:16" s="456" customFormat="1" ht="12.75" customHeight="1" hidden="1">
      <c r="A244" s="513"/>
      <c r="B244" s="515" t="s">
        <v>343</v>
      </c>
      <c r="C244" s="515"/>
      <c r="D244" s="515"/>
      <c r="E244" s="515"/>
      <c r="F244" s="515"/>
      <c r="G244" s="515"/>
      <c r="H244" s="515"/>
      <c r="I244" s="309"/>
      <c r="J244" s="309"/>
      <c r="K244" s="309"/>
      <c r="L244" s="461"/>
      <c r="P244" s="512"/>
    </row>
    <row r="245" spans="1:16" s="456" customFormat="1" ht="12.75" customHeight="1" hidden="1">
      <c r="A245" s="513"/>
      <c r="B245" s="515" t="s">
        <v>344</v>
      </c>
      <c r="C245" s="515"/>
      <c r="D245" s="515"/>
      <c r="E245" s="515"/>
      <c r="F245" s="515"/>
      <c r="G245" s="515"/>
      <c r="H245" s="515"/>
      <c r="I245" s="309"/>
      <c r="J245" s="309"/>
      <c r="K245" s="309"/>
      <c r="L245" s="461"/>
      <c r="P245" s="512"/>
    </row>
    <row r="246" spans="1:16" s="456" customFormat="1" ht="12.75" customHeight="1" hidden="1">
      <c r="A246" s="513"/>
      <c r="B246" s="515" t="s">
        <v>345</v>
      </c>
      <c r="C246" s="515"/>
      <c r="D246" s="515"/>
      <c r="E246" s="515"/>
      <c r="F246" s="515"/>
      <c r="G246" s="515"/>
      <c r="H246" s="515"/>
      <c r="I246" s="309"/>
      <c r="J246" s="309"/>
      <c r="K246" s="309"/>
      <c r="L246" s="461"/>
      <c r="P246" s="512"/>
    </row>
    <row r="247" spans="1:16" s="456" customFormat="1" ht="12.75" customHeight="1" hidden="1">
      <c r="A247" s="513"/>
      <c r="B247" s="515" t="s">
        <v>346</v>
      </c>
      <c r="C247" s="515"/>
      <c r="D247" s="515"/>
      <c r="E247" s="515"/>
      <c r="F247" s="515"/>
      <c r="G247" s="515"/>
      <c r="H247" s="515"/>
      <c r="I247" s="309"/>
      <c r="J247" s="309"/>
      <c r="K247" s="309"/>
      <c r="L247" s="461"/>
      <c r="P247" s="512"/>
    </row>
    <row r="248" spans="1:16" s="456" customFormat="1" ht="12.75" customHeight="1" hidden="1">
      <c r="A248" s="513"/>
      <c r="B248" s="515" t="s">
        <v>877</v>
      </c>
      <c r="C248" s="515"/>
      <c r="D248" s="515"/>
      <c r="E248" s="515"/>
      <c r="F248" s="515"/>
      <c r="G248" s="515"/>
      <c r="H248" s="515"/>
      <c r="I248" s="309"/>
      <c r="J248" s="309"/>
      <c r="K248" s="309"/>
      <c r="L248" s="461"/>
      <c r="P248" s="512"/>
    </row>
    <row r="249" spans="1:16" s="456" customFormat="1" ht="12.75" customHeight="1" hidden="1">
      <c r="A249" s="513"/>
      <c r="B249" s="515" t="s">
        <v>878</v>
      </c>
      <c r="C249" s="515"/>
      <c r="D249" s="515"/>
      <c r="E249" s="515"/>
      <c r="F249" s="515"/>
      <c r="G249" s="515"/>
      <c r="H249" s="515"/>
      <c r="I249" s="309"/>
      <c r="J249" s="309"/>
      <c r="K249" s="309"/>
      <c r="L249" s="461"/>
      <c r="P249" s="512"/>
    </row>
    <row r="250" spans="1:16" s="456" customFormat="1" ht="12.75" customHeight="1" hidden="1">
      <c r="A250" s="513"/>
      <c r="B250" s="515" t="s">
        <v>347</v>
      </c>
      <c r="C250" s="515"/>
      <c r="D250" s="515"/>
      <c r="E250" s="515"/>
      <c r="F250" s="515"/>
      <c r="G250" s="515"/>
      <c r="H250" s="515"/>
      <c r="I250" s="309"/>
      <c r="J250" s="309"/>
      <c r="K250" s="309"/>
      <c r="L250" s="461"/>
      <c r="P250" s="512"/>
    </row>
    <row r="251" spans="1:16" s="456" customFormat="1" ht="12.75" customHeight="1" hidden="1">
      <c r="A251" s="513"/>
      <c r="B251" s="515" t="s">
        <v>348</v>
      </c>
      <c r="C251" s="515"/>
      <c r="D251" s="515"/>
      <c r="E251" s="515"/>
      <c r="F251" s="515"/>
      <c r="G251" s="515"/>
      <c r="H251" s="515"/>
      <c r="I251" s="309"/>
      <c r="J251" s="309"/>
      <c r="K251" s="309"/>
      <c r="L251" s="461"/>
      <c r="P251" s="512"/>
    </row>
    <row r="252" spans="1:16" s="456" customFormat="1" ht="12.75" customHeight="1" hidden="1">
      <c r="A252" s="516"/>
      <c r="B252" s="431"/>
      <c r="C252" s="431" t="s">
        <v>349</v>
      </c>
      <c r="D252" s="517"/>
      <c r="E252" s="517"/>
      <c r="F252" s="517"/>
      <c r="G252" s="517"/>
      <c r="H252" s="517"/>
      <c r="I252" s="588">
        <f>SUM(I243:I251)</f>
        <v>0</v>
      </c>
      <c r="J252" s="317"/>
      <c r="K252" s="588">
        <f>SUM(K243:K251)</f>
        <v>0</v>
      </c>
      <c r="L252" s="578">
        <f>I252-'CDKT '!I24</f>
        <v>-59854000</v>
      </c>
      <c r="M252" s="579">
        <f>K252-'CDKT '!K24</f>
        <v>-85083000</v>
      </c>
      <c r="P252" s="512"/>
    </row>
    <row r="253" spans="1:16" s="456" customFormat="1" ht="12.75" customHeight="1" hidden="1">
      <c r="A253" s="513"/>
      <c r="B253" s="515"/>
      <c r="C253" s="515" t="s">
        <v>350</v>
      </c>
      <c r="D253" s="515"/>
      <c r="E253" s="515"/>
      <c r="F253" s="515"/>
      <c r="G253" s="515"/>
      <c r="H253" s="513"/>
      <c r="I253" s="309">
        <v>0</v>
      </c>
      <c r="J253" s="309"/>
      <c r="K253" s="309">
        <v>0</v>
      </c>
      <c r="L253" s="461"/>
      <c r="P253" s="512"/>
    </row>
    <row r="254" spans="1:16" s="456" customFormat="1" ht="12.75" customHeight="1" hidden="1">
      <c r="A254" s="516"/>
      <c r="B254" s="431"/>
      <c r="C254" s="431" t="s">
        <v>351</v>
      </c>
      <c r="D254" s="517"/>
      <c r="E254" s="517"/>
      <c r="F254" s="517"/>
      <c r="G254" s="517"/>
      <c r="H254" s="517"/>
      <c r="I254" s="577">
        <f>I252+I253</f>
        <v>0</v>
      </c>
      <c r="J254" s="317"/>
      <c r="K254" s="577">
        <f>K252+K253</f>
        <v>0</v>
      </c>
      <c r="L254" s="578">
        <f>I254-'CDKT '!I23</f>
        <v>-59854000</v>
      </c>
      <c r="M254" s="579">
        <f>K254-'CDKT '!K23</f>
        <v>-85083000</v>
      </c>
      <c r="P254" s="512"/>
    </row>
    <row r="255" spans="1:16" s="456" customFormat="1" ht="12.75" customHeight="1" hidden="1">
      <c r="A255" s="513"/>
      <c r="B255" s="545" t="s">
        <v>352</v>
      </c>
      <c r="C255" s="545"/>
      <c r="D255" s="545"/>
      <c r="E255" s="545"/>
      <c r="F255" s="545"/>
      <c r="G255" s="545"/>
      <c r="H255" s="545"/>
      <c r="I255" s="309"/>
      <c r="J255" s="309"/>
      <c r="K255" s="309"/>
      <c r="L255" s="461"/>
      <c r="P255" s="512"/>
    </row>
    <row r="256" spans="1:16" s="456" customFormat="1" ht="12.75" customHeight="1" hidden="1">
      <c r="A256" s="513"/>
      <c r="B256" s="545" t="s">
        <v>353</v>
      </c>
      <c r="C256" s="545"/>
      <c r="D256" s="545"/>
      <c r="E256" s="545"/>
      <c r="F256" s="545"/>
      <c r="G256" s="545"/>
      <c r="H256" s="545"/>
      <c r="I256" s="309"/>
      <c r="J256" s="309"/>
      <c r="K256" s="309"/>
      <c r="L256" s="461"/>
      <c r="P256" s="512"/>
    </row>
    <row r="257" spans="1:16" s="456" customFormat="1" ht="12.75" customHeight="1" hidden="1">
      <c r="A257" s="513"/>
      <c r="B257" s="545" t="s">
        <v>354</v>
      </c>
      <c r="C257" s="545"/>
      <c r="D257" s="545"/>
      <c r="E257" s="545"/>
      <c r="F257" s="545"/>
      <c r="G257" s="545"/>
      <c r="H257" s="545"/>
      <c r="I257" s="309"/>
      <c r="J257" s="309"/>
      <c r="K257" s="309"/>
      <c r="L257" s="461"/>
      <c r="P257" s="512"/>
    </row>
    <row r="258" spans="1:16" s="456" customFormat="1" ht="12.75" customHeight="1" hidden="1">
      <c r="A258" s="513"/>
      <c r="B258" s="545" t="s">
        <v>355</v>
      </c>
      <c r="C258" s="545"/>
      <c r="D258" s="545"/>
      <c r="E258" s="545"/>
      <c r="F258" s="545"/>
      <c r="G258" s="545"/>
      <c r="H258" s="545"/>
      <c r="I258" s="309"/>
      <c r="J258" s="309"/>
      <c r="K258" s="309"/>
      <c r="L258" s="461"/>
      <c r="P258" s="512"/>
    </row>
    <row r="259" spans="1:16" s="456" customFormat="1" ht="12.75" customHeight="1" hidden="1">
      <c r="A259" s="513"/>
      <c r="B259" s="545" t="s">
        <v>356</v>
      </c>
      <c r="C259" s="545"/>
      <c r="D259" s="545"/>
      <c r="E259" s="545"/>
      <c r="F259" s="545"/>
      <c r="G259" s="545"/>
      <c r="H259" s="545"/>
      <c r="I259" s="309"/>
      <c r="J259" s="309"/>
      <c r="K259" s="309"/>
      <c r="L259" s="461"/>
      <c r="P259" s="512"/>
    </row>
    <row r="260" spans="1:16" s="456" customFormat="1" ht="12.75" customHeight="1" hidden="1">
      <c r="A260" s="513"/>
      <c r="B260" s="545"/>
      <c r="C260" s="545"/>
      <c r="D260" s="545"/>
      <c r="E260" s="545"/>
      <c r="F260" s="545"/>
      <c r="G260" s="545"/>
      <c r="H260" s="545"/>
      <c r="I260" s="309"/>
      <c r="J260" s="309"/>
      <c r="K260" s="309"/>
      <c r="L260" s="461"/>
      <c r="P260" s="512"/>
    </row>
    <row r="261" spans="1:16" s="456" customFormat="1" ht="12.75" customHeight="1" hidden="1">
      <c r="A261" s="511" t="s">
        <v>71</v>
      </c>
      <c r="B261" s="431" t="s">
        <v>362</v>
      </c>
      <c r="C261" s="431"/>
      <c r="D261" s="431"/>
      <c r="E261" s="431"/>
      <c r="F261" s="431"/>
      <c r="G261" s="431"/>
      <c r="H261" s="431"/>
      <c r="I261" s="576" t="e">
        <f>#REF!</f>
        <v>#REF!</v>
      </c>
      <c r="J261" s="576"/>
      <c r="K261" s="576" t="e">
        <f>#REF!</f>
        <v>#REF!</v>
      </c>
      <c r="L261" s="461"/>
      <c r="P261" s="512"/>
    </row>
    <row r="262" spans="1:16" s="303" customFormat="1" ht="12.75" customHeight="1" hidden="1">
      <c r="A262" s="511"/>
      <c r="B262" s="431" t="s">
        <v>359</v>
      </c>
      <c r="C262" s="431"/>
      <c r="D262" s="431"/>
      <c r="E262" s="431"/>
      <c r="F262" s="431"/>
      <c r="G262" s="431"/>
      <c r="H262" s="431"/>
      <c r="I262" s="317">
        <f>SUM(I263:I264)</f>
        <v>0</v>
      </c>
      <c r="J262" s="317"/>
      <c r="K262" s="317">
        <f>SUM(K263:K264)</f>
        <v>0</v>
      </c>
      <c r="L262" s="589">
        <f>I262-'CDKT '!I29</f>
        <v>0</v>
      </c>
      <c r="M262" s="590">
        <f>K262-'CDKT '!K29</f>
        <v>-734841342</v>
      </c>
      <c r="P262" s="536"/>
    </row>
    <row r="263" spans="1:16" s="456" customFormat="1" ht="12.75" customHeight="1" hidden="1">
      <c r="A263" s="513"/>
      <c r="B263" s="591"/>
      <c r="C263" s="515" t="s">
        <v>360</v>
      </c>
      <c r="D263" s="515"/>
      <c r="E263" s="515"/>
      <c r="F263" s="515"/>
      <c r="G263" s="515"/>
      <c r="H263" s="515"/>
      <c r="I263" s="309"/>
      <c r="J263" s="309"/>
      <c r="K263" s="309"/>
      <c r="L263" s="461"/>
      <c r="P263" s="512"/>
    </row>
    <row r="264" spans="1:16" s="456" customFormat="1" ht="12.75" customHeight="1" hidden="1">
      <c r="A264" s="513"/>
      <c r="B264" s="591"/>
      <c r="C264" s="515" t="s">
        <v>361</v>
      </c>
      <c r="D264" s="515"/>
      <c r="E264" s="515"/>
      <c r="F264" s="515"/>
      <c r="G264" s="515"/>
      <c r="H264" s="515"/>
      <c r="I264" s="309"/>
      <c r="J264" s="309"/>
      <c r="K264" s="309"/>
      <c r="L264" s="461"/>
      <c r="P264" s="512"/>
    </row>
    <row r="265" spans="1:16" s="303" customFormat="1" ht="12.75" customHeight="1" hidden="1">
      <c r="A265" s="511"/>
      <c r="B265" s="431" t="s">
        <v>362</v>
      </c>
      <c r="C265" s="431"/>
      <c r="D265" s="431"/>
      <c r="E265" s="431"/>
      <c r="F265" s="431"/>
      <c r="G265" s="431"/>
      <c r="H265" s="431"/>
      <c r="I265" s="317">
        <f>SUM(I266:I268)</f>
        <v>0</v>
      </c>
      <c r="J265" s="317"/>
      <c r="K265" s="317">
        <f>SUM(K266:K268)</f>
        <v>0</v>
      </c>
      <c r="L265" s="589">
        <f>I265-'CDKT '!I31</f>
        <v>-166337000</v>
      </c>
      <c r="M265" s="590">
        <f>K265-'CDKT '!K31</f>
        <v>-182800000</v>
      </c>
      <c r="P265" s="536"/>
    </row>
    <row r="266" spans="1:16" s="456" customFormat="1" ht="12.75" customHeight="1" hidden="1">
      <c r="A266" s="513"/>
      <c r="B266" s="515"/>
      <c r="C266" s="515" t="s">
        <v>869</v>
      </c>
      <c r="D266" s="515"/>
      <c r="E266" s="515"/>
      <c r="F266" s="515"/>
      <c r="G266" s="515"/>
      <c r="H266" s="515"/>
      <c r="I266" s="309"/>
      <c r="J266" s="309"/>
      <c r="K266" s="309"/>
      <c r="L266" s="461"/>
      <c r="P266" s="512"/>
    </row>
    <row r="267" spans="1:16" s="456" customFormat="1" ht="12.75" customHeight="1" hidden="1">
      <c r="A267" s="513"/>
      <c r="B267" s="515"/>
      <c r="C267" s="515" t="s">
        <v>364</v>
      </c>
      <c r="D267" s="515"/>
      <c r="E267" s="515"/>
      <c r="F267" s="515"/>
      <c r="G267" s="515"/>
      <c r="H267" s="515"/>
      <c r="I267" s="309"/>
      <c r="J267" s="309"/>
      <c r="K267" s="309"/>
      <c r="L267" s="461"/>
      <c r="P267" s="512"/>
    </row>
    <row r="268" spans="1:16" s="456" customFormat="1" ht="12.75" customHeight="1" hidden="1">
      <c r="A268" s="511"/>
      <c r="B268" s="591"/>
      <c r="C268" s="515" t="s">
        <v>867</v>
      </c>
      <c r="D268" s="431"/>
      <c r="E268" s="431"/>
      <c r="F268" s="431"/>
      <c r="G268" s="431"/>
      <c r="H268" s="431"/>
      <c r="I268" s="309"/>
      <c r="J268" s="309"/>
      <c r="K268" s="309"/>
      <c r="L268" s="461"/>
      <c r="P268" s="512"/>
    </row>
    <row r="269" spans="1:16" s="456" customFormat="1" ht="12.75" customHeight="1" hidden="1">
      <c r="A269" s="516"/>
      <c r="B269" s="431"/>
      <c r="C269" s="431" t="s">
        <v>312</v>
      </c>
      <c r="D269" s="517"/>
      <c r="E269" s="517"/>
      <c r="F269" s="517"/>
      <c r="G269" s="517"/>
      <c r="H269" s="517"/>
      <c r="I269" s="577">
        <f>I262+I265</f>
        <v>0</v>
      </c>
      <c r="J269" s="317"/>
      <c r="K269" s="577">
        <f>K262+K265</f>
        <v>0</v>
      </c>
      <c r="L269" s="578">
        <f>I269-'CDKT '!I29-'CDKT '!I31</f>
        <v>-166337000</v>
      </c>
      <c r="M269" s="579">
        <f>K269-'CDKT '!K29-'CDKT '!K31</f>
        <v>-917641342</v>
      </c>
      <c r="P269" s="512"/>
    </row>
    <row r="270" spans="1:16" s="456" customFormat="1" ht="12.75" customHeight="1" hidden="1">
      <c r="A270" s="511" t="s">
        <v>73</v>
      </c>
      <c r="B270" s="431" t="s">
        <v>365</v>
      </c>
      <c r="C270" s="431"/>
      <c r="D270" s="431"/>
      <c r="E270" s="431"/>
      <c r="F270" s="431"/>
      <c r="G270" s="431"/>
      <c r="H270" s="431"/>
      <c r="I270" s="576" t="e">
        <f>#REF!</f>
        <v>#REF!</v>
      </c>
      <c r="J270" s="576"/>
      <c r="K270" s="576" t="e">
        <f>#REF!</f>
        <v>#REF!</v>
      </c>
      <c r="L270" s="461"/>
      <c r="P270" s="512"/>
    </row>
    <row r="271" spans="1:16" s="456" customFormat="1" ht="12.75" customHeight="1" hidden="1">
      <c r="A271" s="513"/>
      <c r="B271" s="586" t="s">
        <v>366</v>
      </c>
      <c r="C271" s="515"/>
      <c r="D271" s="515"/>
      <c r="E271" s="515"/>
      <c r="F271" s="515"/>
      <c r="G271" s="515"/>
      <c r="H271" s="515"/>
      <c r="I271" s="309"/>
      <c r="J271" s="309"/>
      <c r="K271" s="309"/>
      <c r="L271" s="461"/>
      <c r="P271" s="512"/>
    </row>
    <row r="272" spans="1:16" s="456" customFormat="1" ht="12.75" customHeight="1" hidden="1">
      <c r="A272" s="513"/>
      <c r="B272" s="586" t="s">
        <v>87</v>
      </c>
      <c r="C272" s="515"/>
      <c r="D272" s="515"/>
      <c r="E272" s="515"/>
      <c r="F272" s="515"/>
      <c r="G272" s="515"/>
      <c r="H272" s="515"/>
      <c r="I272" s="309"/>
      <c r="J272" s="309"/>
      <c r="K272" s="309"/>
      <c r="L272" s="461"/>
      <c r="P272" s="512"/>
    </row>
    <row r="273" spans="1:16" s="456" customFormat="1" ht="12.75" customHeight="1" hidden="1">
      <c r="A273" s="516"/>
      <c r="B273" s="431"/>
      <c r="C273" s="431" t="s">
        <v>312</v>
      </c>
      <c r="D273" s="517"/>
      <c r="E273" s="517"/>
      <c r="F273" s="517"/>
      <c r="G273" s="517"/>
      <c r="H273" s="517"/>
      <c r="I273" s="577">
        <f>SUM(I271:I272)</f>
        <v>0</v>
      </c>
      <c r="J273" s="317"/>
      <c r="K273" s="577">
        <f>SUM(K271:K272)</f>
        <v>0</v>
      </c>
      <c r="L273" s="578">
        <f>I273-'CDKT '!I49</f>
        <v>0</v>
      </c>
      <c r="M273" s="579">
        <f>K273-'CDKT '!K49</f>
        <v>0</v>
      </c>
      <c r="P273" s="512"/>
    </row>
    <row r="274" spans="1:16" s="456" customFormat="1" ht="12.75" customHeight="1" hidden="1">
      <c r="A274" s="511" t="s">
        <v>1373</v>
      </c>
      <c r="B274" s="431" t="s">
        <v>88</v>
      </c>
      <c r="C274" s="431"/>
      <c r="D274" s="431"/>
      <c r="E274" s="431"/>
      <c r="F274" s="431"/>
      <c r="G274" s="431"/>
      <c r="H274" s="431"/>
      <c r="I274" s="576" t="e">
        <f>#REF!</f>
        <v>#REF!</v>
      </c>
      <c r="J274" s="576"/>
      <c r="K274" s="576" t="e">
        <f>#REF!</f>
        <v>#REF!</v>
      </c>
      <c r="L274" s="461"/>
      <c r="P274" s="512"/>
    </row>
    <row r="275" spans="1:16" s="456" customFormat="1" ht="12.75" customHeight="1" hidden="1">
      <c r="A275" s="513"/>
      <c r="B275" s="586" t="s">
        <v>1140</v>
      </c>
      <c r="C275" s="586"/>
      <c r="D275" s="515"/>
      <c r="E275" s="515"/>
      <c r="F275" s="515"/>
      <c r="G275" s="515"/>
      <c r="H275" s="515"/>
      <c r="I275" s="309"/>
      <c r="J275" s="309"/>
      <c r="K275" s="309"/>
      <c r="L275" s="461"/>
      <c r="P275" s="512"/>
    </row>
    <row r="276" spans="1:16" s="456" customFormat="1" ht="12.75" customHeight="1" hidden="1">
      <c r="A276" s="513"/>
      <c r="B276" s="586" t="s">
        <v>89</v>
      </c>
      <c r="C276" s="586"/>
      <c r="D276" s="515"/>
      <c r="E276" s="515"/>
      <c r="F276" s="515"/>
      <c r="G276" s="515"/>
      <c r="H276" s="515"/>
      <c r="I276" s="309"/>
      <c r="J276" s="309"/>
      <c r="K276" s="309"/>
      <c r="L276" s="461"/>
      <c r="P276" s="512"/>
    </row>
    <row r="277" spans="1:16" s="456" customFormat="1" ht="12.75" customHeight="1" hidden="1">
      <c r="A277" s="513"/>
      <c r="B277" s="586" t="s">
        <v>90</v>
      </c>
      <c r="C277" s="586"/>
      <c r="D277" s="515"/>
      <c r="E277" s="515"/>
      <c r="F277" s="515"/>
      <c r="G277" s="515"/>
      <c r="H277" s="515"/>
      <c r="I277" s="309"/>
      <c r="J277" s="309"/>
      <c r="K277" s="309"/>
      <c r="L277" s="461"/>
      <c r="P277" s="512"/>
    </row>
    <row r="278" spans="1:16" s="456" customFormat="1" ht="12.75" customHeight="1" hidden="1">
      <c r="A278" s="513"/>
      <c r="B278" s="586" t="s">
        <v>88</v>
      </c>
      <c r="C278" s="586"/>
      <c r="D278" s="515"/>
      <c r="E278" s="515"/>
      <c r="F278" s="515"/>
      <c r="G278" s="515"/>
      <c r="H278" s="515"/>
      <c r="I278" s="309"/>
      <c r="J278" s="309"/>
      <c r="K278" s="309"/>
      <c r="L278" s="461"/>
      <c r="P278" s="512"/>
    </row>
    <row r="279" spans="1:16" s="456" customFormat="1" ht="12.75" customHeight="1" hidden="1">
      <c r="A279" s="516"/>
      <c r="B279" s="431"/>
      <c r="C279" s="431" t="s">
        <v>312</v>
      </c>
      <c r="D279" s="517"/>
      <c r="E279" s="517"/>
      <c r="F279" s="517"/>
      <c r="G279" s="517"/>
      <c r="H279" s="517"/>
      <c r="I279" s="577">
        <f>SUM(I275:I278)</f>
        <v>0</v>
      </c>
      <c r="J279" s="317"/>
      <c r="K279" s="577">
        <f>SUM(K275:K278)</f>
        <v>0</v>
      </c>
      <c r="L279" s="578">
        <f>I279-'CDKT '!I50</f>
        <v>0</v>
      </c>
      <c r="M279" s="579">
        <f>K279-'CDKT '!K50</f>
        <v>0</v>
      </c>
      <c r="P279" s="512"/>
    </row>
    <row r="280" spans="1:16" s="456" customFormat="1" ht="12.75" customHeight="1" hidden="1">
      <c r="A280" s="574" t="s">
        <v>1375</v>
      </c>
      <c r="B280" s="592" t="s">
        <v>91</v>
      </c>
      <c r="C280" s="515"/>
      <c r="D280" s="515"/>
      <c r="E280" s="515"/>
      <c r="F280" s="515"/>
      <c r="G280" s="515"/>
      <c r="H280" s="515"/>
      <c r="I280" s="309"/>
      <c r="J280" s="309"/>
      <c r="K280" s="309"/>
      <c r="L280" s="461"/>
      <c r="P280" s="512"/>
    </row>
    <row r="281" spans="1:16" s="456" customFormat="1" ht="12.75" customHeight="1" hidden="1">
      <c r="A281" s="511"/>
      <c r="B281" s="593"/>
      <c r="C281" s="594" t="s">
        <v>92</v>
      </c>
      <c r="D281" s="595"/>
      <c r="E281" s="596" t="s">
        <v>93</v>
      </c>
      <c r="F281" s="595"/>
      <c r="G281" s="596" t="s">
        <v>94</v>
      </c>
      <c r="H281" s="431"/>
      <c r="I281" s="596" t="s">
        <v>95</v>
      </c>
      <c r="J281" s="317"/>
      <c r="K281" s="596" t="s">
        <v>96</v>
      </c>
      <c r="L281" s="461" t="s">
        <v>97</v>
      </c>
      <c r="P281" s="512"/>
    </row>
    <row r="282" spans="1:16" s="456" customFormat="1" ht="12.75" customHeight="1" hidden="1">
      <c r="A282" s="511"/>
      <c r="B282" s="431" t="s">
        <v>98</v>
      </c>
      <c r="C282" s="597"/>
      <c r="D282" s="597"/>
      <c r="E282" s="238"/>
      <c r="F282" s="309"/>
      <c r="G282" s="309"/>
      <c r="H282" s="238"/>
      <c r="I282" s="309"/>
      <c r="J282" s="598"/>
      <c r="K282" s="599"/>
      <c r="L282" s="461"/>
      <c r="P282" s="512"/>
    </row>
    <row r="283" spans="1:16" s="456" customFormat="1" ht="12.75" customHeight="1" hidden="1">
      <c r="A283" s="513"/>
      <c r="B283" s="515" t="s">
        <v>338</v>
      </c>
      <c r="C283" s="464"/>
      <c r="D283" s="464"/>
      <c r="E283" s="238"/>
      <c r="F283" s="309"/>
      <c r="G283" s="309"/>
      <c r="H283" s="238"/>
      <c r="I283" s="309"/>
      <c r="J283" s="598"/>
      <c r="K283" s="600">
        <f>SUM(E283:J283)</f>
        <v>0</v>
      </c>
      <c r="L283" s="578">
        <f>K283-'CDKT '!K54</f>
        <v>-33028979167</v>
      </c>
      <c r="P283" s="512"/>
    </row>
    <row r="284" spans="1:16" s="584" customFormat="1" ht="12.75" customHeight="1" hidden="1">
      <c r="A284" s="516"/>
      <c r="B284" s="517"/>
      <c r="C284" s="517" t="s">
        <v>99</v>
      </c>
      <c r="D284" s="601"/>
      <c r="E284" s="246"/>
      <c r="F284" s="323"/>
      <c r="G284" s="323"/>
      <c r="H284" s="246"/>
      <c r="I284" s="323"/>
      <c r="J284" s="602"/>
      <c r="K284" s="600">
        <f aca="true" t="shared" si="0" ref="K284:K289">SUM(E284:J284)</f>
        <v>0</v>
      </c>
      <c r="L284" s="437"/>
      <c r="P284" s="585"/>
    </row>
    <row r="285" spans="1:16" s="584" customFormat="1" ht="12.75" customHeight="1" hidden="1">
      <c r="A285" s="516"/>
      <c r="B285" s="517"/>
      <c r="C285" s="517" t="s">
        <v>100</v>
      </c>
      <c r="D285" s="601"/>
      <c r="E285" s="601"/>
      <c r="F285" s="601"/>
      <c r="G285" s="601"/>
      <c r="H285" s="601"/>
      <c r="I285" s="602"/>
      <c r="J285" s="602"/>
      <c r="K285" s="600">
        <f t="shared" si="0"/>
        <v>0</v>
      </c>
      <c r="L285" s="437"/>
      <c r="P285" s="585"/>
    </row>
    <row r="286" spans="1:16" s="584" customFormat="1" ht="12.75" customHeight="1" hidden="1">
      <c r="A286" s="516"/>
      <c r="B286" s="517"/>
      <c r="C286" s="517" t="s">
        <v>101</v>
      </c>
      <c r="D286" s="601"/>
      <c r="E286" s="601"/>
      <c r="F286" s="601"/>
      <c r="G286" s="601"/>
      <c r="H286" s="601"/>
      <c r="I286" s="323"/>
      <c r="J286" s="602"/>
      <c r="K286" s="600">
        <f t="shared" si="0"/>
        <v>0</v>
      </c>
      <c r="L286" s="437"/>
      <c r="P286" s="585"/>
    </row>
    <row r="287" spans="1:16" s="584" customFormat="1" ht="12.75" customHeight="1" hidden="1">
      <c r="A287" s="516"/>
      <c r="B287" s="517"/>
      <c r="C287" s="517" t="s">
        <v>102</v>
      </c>
      <c r="D287" s="601"/>
      <c r="E287" s="601"/>
      <c r="F287" s="601"/>
      <c r="G287" s="601"/>
      <c r="H287" s="601"/>
      <c r="I287" s="602"/>
      <c r="J287" s="602"/>
      <c r="K287" s="600">
        <f t="shared" si="0"/>
        <v>0</v>
      </c>
      <c r="L287" s="437"/>
      <c r="P287" s="585"/>
    </row>
    <row r="288" spans="1:16" s="584" customFormat="1" ht="12.75" customHeight="1" hidden="1">
      <c r="A288" s="516"/>
      <c r="B288" s="517"/>
      <c r="C288" s="517" t="s">
        <v>103</v>
      </c>
      <c r="D288" s="601"/>
      <c r="E288" s="246"/>
      <c r="F288" s="323"/>
      <c r="G288" s="323"/>
      <c r="H288" s="246"/>
      <c r="I288" s="323"/>
      <c r="J288" s="602"/>
      <c r="K288" s="600">
        <f t="shared" si="0"/>
        <v>0</v>
      </c>
      <c r="L288" s="437"/>
      <c r="P288" s="585"/>
    </row>
    <row r="289" spans="1:16" s="584" customFormat="1" ht="12.75" customHeight="1" hidden="1">
      <c r="A289" s="516"/>
      <c r="B289" s="517"/>
      <c r="C289" s="603" t="s">
        <v>104</v>
      </c>
      <c r="D289" s="601"/>
      <c r="E289" s="601"/>
      <c r="F289" s="601"/>
      <c r="G289" s="601"/>
      <c r="H289" s="601"/>
      <c r="I289" s="602"/>
      <c r="J289" s="602"/>
      <c r="K289" s="600">
        <f t="shared" si="0"/>
        <v>0</v>
      </c>
      <c r="L289" s="437"/>
      <c r="P289" s="585"/>
    </row>
    <row r="290" spans="1:16" s="456" customFormat="1" ht="12.75" customHeight="1" hidden="1">
      <c r="A290" s="513"/>
      <c r="B290" s="467" t="s">
        <v>341</v>
      </c>
      <c r="C290" s="604"/>
      <c r="D290" s="464"/>
      <c r="E290" s="604">
        <f>E283+E284+E285+E286-E287-E288-E289</f>
        <v>0</v>
      </c>
      <c r="F290" s="464"/>
      <c r="G290" s="604">
        <f>G283+G284+G285+G286-G287-G288-G289</f>
        <v>0</v>
      </c>
      <c r="H290" s="464"/>
      <c r="I290" s="604">
        <f>I283+I284+I285+I286-I287-I288-I289</f>
        <v>0</v>
      </c>
      <c r="J290" s="598"/>
      <c r="K290" s="605">
        <f>SUM(E290:J290)</f>
        <v>0</v>
      </c>
      <c r="L290" s="578">
        <f>K290-'CDKT '!I54</f>
        <v>-38486595456</v>
      </c>
      <c r="P290" s="512"/>
    </row>
    <row r="291" spans="1:16" s="456" customFormat="1" ht="12.75" customHeight="1" hidden="1">
      <c r="A291" s="511"/>
      <c r="B291" s="431" t="s">
        <v>105</v>
      </c>
      <c r="C291" s="597"/>
      <c r="D291" s="597"/>
      <c r="E291" s="238"/>
      <c r="F291" s="309"/>
      <c r="G291" s="309"/>
      <c r="H291" s="238"/>
      <c r="I291" s="309"/>
      <c r="J291" s="598"/>
      <c r="K291" s="599"/>
      <c r="L291" s="461"/>
      <c r="P291" s="512"/>
    </row>
    <row r="292" spans="1:16" s="456" customFormat="1" ht="12.75" customHeight="1" hidden="1">
      <c r="A292" s="513"/>
      <c r="B292" s="515" t="s">
        <v>338</v>
      </c>
      <c r="C292" s="606"/>
      <c r="D292" s="606"/>
      <c r="E292" s="238"/>
      <c r="F292" s="309"/>
      <c r="G292" s="309"/>
      <c r="H292" s="238"/>
      <c r="I292" s="309"/>
      <c r="J292" s="309"/>
      <c r="K292" s="600">
        <f aca="true" t="shared" si="1" ref="K292:K298">SUM(E292:J292)</f>
        <v>0</v>
      </c>
      <c r="L292" s="578">
        <f>K292-'CDKT '!K55</f>
        <v>21411817655</v>
      </c>
      <c r="P292" s="512"/>
    </row>
    <row r="293" spans="1:16" s="584" customFormat="1" ht="12.75" customHeight="1" hidden="1">
      <c r="A293" s="516"/>
      <c r="B293" s="517"/>
      <c r="C293" s="517" t="s">
        <v>106</v>
      </c>
      <c r="D293" s="607"/>
      <c r="E293" s="246"/>
      <c r="F293" s="323"/>
      <c r="G293" s="323"/>
      <c r="H293" s="246"/>
      <c r="I293" s="323"/>
      <c r="J293" s="323"/>
      <c r="K293" s="600">
        <f t="shared" si="1"/>
        <v>0</v>
      </c>
      <c r="L293" s="437"/>
      <c r="P293" s="585"/>
    </row>
    <row r="294" spans="1:16" s="584" customFormat="1" ht="12.75" customHeight="1" hidden="1">
      <c r="A294" s="516"/>
      <c r="B294" s="517"/>
      <c r="C294" s="517" t="s">
        <v>101</v>
      </c>
      <c r="D294" s="607"/>
      <c r="E294" s="607"/>
      <c r="F294" s="607"/>
      <c r="G294" s="607"/>
      <c r="H294" s="246"/>
      <c r="I294" s="323"/>
      <c r="J294" s="323"/>
      <c r="K294" s="600">
        <f t="shared" si="1"/>
        <v>0</v>
      </c>
      <c r="L294" s="437"/>
      <c r="P294" s="585"/>
    </row>
    <row r="295" spans="1:16" s="584" customFormat="1" ht="12.75" customHeight="1" hidden="1">
      <c r="A295" s="516"/>
      <c r="B295" s="517"/>
      <c r="C295" s="517" t="s">
        <v>102</v>
      </c>
      <c r="D295" s="607"/>
      <c r="E295" s="607"/>
      <c r="F295" s="607"/>
      <c r="G295" s="607"/>
      <c r="H295" s="246"/>
      <c r="I295" s="323"/>
      <c r="J295" s="323"/>
      <c r="K295" s="600">
        <f t="shared" si="1"/>
        <v>0</v>
      </c>
      <c r="L295" s="437"/>
      <c r="P295" s="585"/>
    </row>
    <row r="296" spans="1:16" s="584" customFormat="1" ht="12.75" customHeight="1" hidden="1">
      <c r="A296" s="516"/>
      <c r="B296" s="517"/>
      <c r="C296" s="517" t="s">
        <v>103</v>
      </c>
      <c r="D296" s="607"/>
      <c r="E296" s="607"/>
      <c r="F296" s="607"/>
      <c r="G296" s="607"/>
      <c r="H296" s="246"/>
      <c r="I296" s="323"/>
      <c r="J296" s="323"/>
      <c r="K296" s="600">
        <f t="shared" si="1"/>
        <v>0</v>
      </c>
      <c r="L296" s="437"/>
      <c r="P296" s="585"/>
    </row>
    <row r="297" spans="1:16" s="584" customFormat="1" ht="12.75" customHeight="1" hidden="1">
      <c r="A297" s="516"/>
      <c r="B297" s="517"/>
      <c r="C297" s="603" t="s">
        <v>104</v>
      </c>
      <c r="D297" s="607"/>
      <c r="E297" s="246"/>
      <c r="F297" s="323"/>
      <c r="G297" s="323"/>
      <c r="H297" s="246"/>
      <c r="I297" s="323"/>
      <c r="J297" s="323"/>
      <c r="K297" s="600">
        <f t="shared" si="1"/>
        <v>0</v>
      </c>
      <c r="L297" s="437"/>
      <c r="P297" s="585"/>
    </row>
    <row r="298" spans="1:16" s="456" customFormat="1" ht="12.75" customHeight="1" hidden="1">
      <c r="A298" s="513"/>
      <c r="B298" s="467" t="s">
        <v>341</v>
      </c>
      <c r="C298" s="608"/>
      <c r="D298" s="606"/>
      <c r="E298" s="608">
        <f>E292+E293+E294-E295-E296-E297</f>
        <v>0</v>
      </c>
      <c r="F298" s="606"/>
      <c r="G298" s="608">
        <f>G292+G293+G294-G295-G296-G297</f>
        <v>0</v>
      </c>
      <c r="H298" s="606"/>
      <c r="I298" s="608">
        <f>I292+I293+I294-I295-I296-I297</f>
        <v>0</v>
      </c>
      <c r="J298" s="309"/>
      <c r="K298" s="605">
        <f t="shared" si="1"/>
        <v>0</v>
      </c>
      <c r="L298" s="578">
        <f>K298-'CDKT '!I55</f>
        <v>23057803175</v>
      </c>
      <c r="P298" s="512"/>
    </row>
    <row r="299" spans="1:16" s="456" customFormat="1" ht="12.75" customHeight="1" hidden="1">
      <c r="A299" s="511"/>
      <c r="B299" s="431" t="s">
        <v>107</v>
      </c>
      <c r="C299" s="597"/>
      <c r="D299" s="597"/>
      <c r="E299" s="238"/>
      <c r="F299" s="309"/>
      <c r="G299" s="309"/>
      <c r="H299" s="238"/>
      <c r="I299" s="309"/>
      <c r="J299" s="598"/>
      <c r="K299" s="599"/>
      <c r="L299" s="461"/>
      <c r="P299" s="512"/>
    </row>
    <row r="300" spans="1:16" s="456" customFormat="1" ht="12.75" customHeight="1" hidden="1">
      <c r="A300" s="513"/>
      <c r="B300" s="545" t="s">
        <v>338</v>
      </c>
      <c r="C300" s="606"/>
      <c r="D300" s="606"/>
      <c r="E300" s="606">
        <f>E283-E292</f>
        <v>0</v>
      </c>
      <c r="F300" s="606"/>
      <c r="G300" s="606">
        <f>G283-G292</f>
        <v>0</v>
      </c>
      <c r="H300" s="606">
        <v>0</v>
      </c>
      <c r="I300" s="606">
        <f>I283-I292</f>
        <v>0</v>
      </c>
      <c r="J300" s="309">
        <v>0</v>
      </c>
      <c r="K300" s="600">
        <f>SUM(E300:J300)</f>
        <v>0</v>
      </c>
      <c r="L300" s="578">
        <f>K300-'CDKT '!K53</f>
        <v>-11617161512</v>
      </c>
      <c r="P300" s="512"/>
    </row>
    <row r="301" spans="1:16" s="456" customFormat="1" ht="12.75" customHeight="1" hidden="1">
      <c r="A301" s="513"/>
      <c r="B301" s="609" t="s">
        <v>341</v>
      </c>
      <c r="C301" s="610"/>
      <c r="D301" s="606"/>
      <c r="E301" s="610">
        <f>E290-E298</f>
        <v>0</v>
      </c>
      <c r="F301" s="606"/>
      <c r="G301" s="610">
        <f>G290-G298</f>
        <v>0</v>
      </c>
      <c r="H301" s="606">
        <v>0</v>
      </c>
      <c r="I301" s="610">
        <f>I290-I298</f>
        <v>0</v>
      </c>
      <c r="J301" s="309">
        <v>0</v>
      </c>
      <c r="K301" s="611">
        <f>SUM(E301:J301)</f>
        <v>0</v>
      </c>
      <c r="L301" s="578">
        <f>K301-'CDKT '!I52</f>
        <v>-15606051508</v>
      </c>
      <c r="P301" s="512"/>
    </row>
    <row r="302" spans="1:16" s="456" customFormat="1" ht="12.75" customHeight="1" hidden="1">
      <c r="A302" s="513"/>
      <c r="B302" s="515"/>
      <c r="C302" s="515"/>
      <c r="D302" s="515"/>
      <c r="E302" s="515"/>
      <c r="F302" s="545"/>
      <c r="G302" s="515"/>
      <c r="H302" s="545"/>
      <c r="I302" s="309"/>
      <c r="J302" s="309"/>
      <c r="K302" s="309"/>
      <c r="L302" s="461"/>
      <c r="P302" s="512"/>
    </row>
    <row r="303" spans="1:16" s="456" customFormat="1" ht="12.75" customHeight="1" hidden="1">
      <c r="A303" s="513"/>
      <c r="B303" s="545" t="s">
        <v>108</v>
      </c>
      <c r="C303" s="612"/>
      <c r="D303" s="612"/>
      <c r="E303" s="612"/>
      <c r="F303" s="612"/>
      <c r="G303" s="612"/>
      <c r="H303" s="612"/>
      <c r="I303" s="612"/>
      <c r="J303" s="612"/>
      <c r="K303" s="612"/>
      <c r="L303" s="461"/>
      <c r="P303" s="512"/>
    </row>
    <row r="304" spans="1:16" s="456" customFormat="1" ht="12.75" customHeight="1" hidden="1">
      <c r="A304" s="513"/>
      <c r="B304" s="545" t="s">
        <v>109</v>
      </c>
      <c r="C304" s="612"/>
      <c r="D304" s="612"/>
      <c r="E304" s="612"/>
      <c r="F304" s="612"/>
      <c r="G304" s="612"/>
      <c r="H304" s="612"/>
      <c r="I304" s="612"/>
      <c r="J304" s="612"/>
      <c r="K304" s="612"/>
      <c r="L304" s="461"/>
      <c r="P304" s="512"/>
    </row>
    <row r="305" spans="1:16" s="456" customFormat="1" ht="12.75" customHeight="1" hidden="1">
      <c r="A305" s="513"/>
      <c r="B305" s="515" t="s">
        <v>110</v>
      </c>
      <c r="C305" s="515"/>
      <c r="D305" s="515"/>
      <c r="E305" s="515"/>
      <c r="F305" s="515"/>
      <c r="G305" s="515"/>
      <c r="H305" s="515"/>
      <c r="I305" s="515"/>
      <c r="J305" s="515"/>
      <c r="K305" s="515"/>
      <c r="L305" s="461"/>
      <c r="P305" s="512"/>
    </row>
    <row r="306" spans="1:16" s="456" customFormat="1" ht="12.75" customHeight="1" hidden="1">
      <c r="A306" s="513"/>
      <c r="B306" s="515" t="s">
        <v>111</v>
      </c>
      <c r="C306" s="515"/>
      <c r="D306" s="515"/>
      <c r="E306" s="515"/>
      <c r="F306" s="515"/>
      <c r="G306" s="515"/>
      <c r="H306" s="515"/>
      <c r="I306" s="515"/>
      <c r="J306" s="515"/>
      <c r="K306" s="515"/>
      <c r="L306" s="461"/>
      <c r="P306" s="512"/>
    </row>
    <row r="307" spans="1:16" s="456" customFormat="1" ht="12.75" customHeight="1" hidden="1">
      <c r="A307" s="513"/>
      <c r="B307" s="515" t="s">
        <v>112</v>
      </c>
      <c r="C307" s="515"/>
      <c r="D307" s="515"/>
      <c r="E307" s="515"/>
      <c r="F307" s="515"/>
      <c r="G307" s="515"/>
      <c r="H307" s="515"/>
      <c r="I307" s="515"/>
      <c r="J307" s="515"/>
      <c r="K307" s="515"/>
      <c r="L307" s="461"/>
      <c r="P307" s="512"/>
    </row>
    <row r="308" spans="1:16" s="456" customFormat="1" ht="12.75" customHeight="1" hidden="1">
      <c r="A308" s="574" t="s">
        <v>1376</v>
      </c>
      <c r="B308" s="592" t="s">
        <v>113</v>
      </c>
      <c r="C308" s="515"/>
      <c r="D308" s="515"/>
      <c r="E308" s="515"/>
      <c r="F308" s="515"/>
      <c r="G308" s="515"/>
      <c r="H308" s="515"/>
      <c r="I308" s="309"/>
      <c r="J308" s="309"/>
      <c r="K308" s="309"/>
      <c r="L308" s="461"/>
      <c r="P308" s="512"/>
    </row>
    <row r="309" spans="1:16" s="456" customFormat="1" ht="12.75" customHeight="1" hidden="1">
      <c r="A309" s="511"/>
      <c r="B309" s="593"/>
      <c r="C309" s="594"/>
      <c r="D309" s="595"/>
      <c r="E309" s="596" t="s">
        <v>93</v>
      </c>
      <c r="F309" s="595"/>
      <c r="G309" s="596" t="s">
        <v>94</v>
      </c>
      <c r="H309" s="431"/>
      <c r="I309" s="596" t="s">
        <v>95</v>
      </c>
      <c r="J309" s="317"/>
      <c r="K309" s="596" t="s">
        <v>96</v>
      </c>
      <c r="L309" s="461"/>
      <c r="P309" s="512"/>
    </row>
    <row r="310" spans="1:16" s="456" customFormat="1" ht="12.75" customHeight="1" hidden="1">
      <c r="A310" s="511"/>
      <c r="B310" s="544"/>
      <c r="C310" s="595"/>
      <c r="D310" s="595"/>
      <c r="E310" s="595"/>
      <c r="F310" s="595"/>
      <c r="G310" s="595"/>
      <c r="H310" s="431"/>
      <c r="I310" s="613"/>
      <c r="J310" s="317"/>
      <c r="K310" s="613"/>
      <c r="L310" s="461"/>
      <c r="P310" s="512"/>
    </row>
    <row r="311" spans="1:16" s="456" customFormat="1" ht="12.75" customHeight="1" hidden="1">
      <c r="A311" s="511"/>
      <c r="B311" s="431" t="s">
        <v>98</v>
      </c>
      <c r="C311" s="231"/>
      <c r="D311" s="231"/>
      <c r="E311" s="231"/>
      <c r="F311" s="231"/>
      <c r="G311" s="231"/>
      <c r="H311" s="231"/>
      <c r="I311" s="317"/>
      <c r="J311" s="317"/>
      <c r="K311" s="317"/>
      <c r="L311" s="461"/>
      <c r="P311" s="512"/>
    </row>
    <row r="312" spans="1:16" s="456" customFormat="1" ht="12.75" customHeight="1" hidden="1">
      <c r="A312" s="513"/>
      <c r="B312" s="515" t="s">
        <v>338</v>
      </c>
      <c r="C312" s="606"/>
      <c r="D312" s="606"/>
      <c r="E312" s="606"/>
      <c r="F312" s="606"/>
      <c r="G312" s="606"/>
      <c r="H312" s="606"/>
      <c r="I312" s="309"/>
      <c r="J312" s="309"/>
      <c r="K312" s="317">
        <f aca="true" t="shared" si="2" ref="K312:K318">SUM(E312:J312)</f>
        <v>0</v>
      </c>
      <c r="L312" s="461"/>
      <c r="P312" s="512"/>
    </row>
    <row r="313" spans="1:16" s="584" customFormat="1" ht="12.75" customHeight="1" hidden="1">
      <c r="A313" s="516"/>
      <c r="B313" s="517"/>
      <c r="C313" s="517" t="s">
        <v>114</v>
      </c>
      <c r="D313" s="607"/>
      <c r="E313" s="607"/>
      <c r="F313" s="607"/>
      <c r="G313" s="607"/>
      <c r="H313" s="607"/>
      <c r="I313" s="323"/>
      <c r="J313" s="323"/>
      <c r="K313" s="317">
        <f t="shared" si="2"/>
        <v>0</v>
      </c>
      <c r="L313" s="437"/>
      <c r="P313" s="585"/>
    </row>
    <row r="314" spans="1:16" s="584" customFormat="1" ht="12.75" customHeight="1" hidden="1">
      <c r="A314" s="516"/>
      <c r="B314" s="517"/>
      <c r="C314" s="517" t="s">
        <v>115</v>
      </c>
      <c r="D314" s="607"/>
      <c r="E314" s="607"/>
      <c r="F314" s="607"/>
      <c r="G314" s="607"/>
      <c r="H314" s="607"/>
      <c r="I314" s="323"/>
      <c r="J314" s="323"/>
      <c r="K314" s="317">
        <f t="shared" si="2"/>
        <v>0</v>
      </c>
      <c r="L314" s="437"/>
      <c r="P314" s="585"/>
    </row>
    <row r="315" spans="1:16" s="584" customFormat="1" ht="12.75" customHeight="1" hidden="1">
      <c r="A315" s="516"/>
      <c r="B315" s="517"/>
      <c r="C315" s="517" t="s">
        <v>101</v>
      </c>
      <c r="D315" s="607"/>
      <c r="E315" s="607"/>
      <c r="F315" s="607"/>
      <c r="G315" s="607"/>
      <c r="H315" s="607"/>
      <c r="I315" s="323"/>
      <c r="J315" s="323"/>
      <c r="K315" s="317">
        <f t="shared" si="2"/>
        <v>0</v>
      </c>
      <c r="L315" s="437"/>
      <c r="P315" s="585"/>
    </row>
    <row r="316" spans="1:16" s="584" customFormat="1" ht="12.75" customHeight="1" hidden="1">
      <c r="A316" s="516"/>
      <c r="B316" s="517"/>
      <c r="C316" s="517" t="s">
        <v>116</v>
      </c>
      <c r="D316" s="607"/>
      <c r="E316" s="607"/>
      <c r="F316" s="607"/>
      <c r="G316" s="607"/>
      <c r="H316" s="607"/>
      <c r="I316" s="323"/>
      <c r="J316" s="323"/>
      <c r="K316" s="317">
        <f t="shared" si="2"/>
        <v>0</v>
      </c>
      <c r="L316" s="437"/>
      <c r="P316" s="585"/>
    </row>
    <row r="317" spans="1:16" s="584" customFormat="1" ht="12.75" customHeight="1" hidden="1">
      <c r="A317" s="516"/>
      <c r="B317" s="603"/>
      <c r="C317" s="603" t="s">
        <v>104</v>
      </c>
      <c r="D317" s="607"/>
      <c r="E317" s="607"/>
      <c r="F317" s="607"/>
      <c r="G317" s="607"/>
      <c r="H317" s="607"/>
      <c r="I317" s="323"/>
      <c r="J317" s="323"/>
      <c r="K317" s="317">
        <f t="shared" si="2"/>
        <v>0</v>
      </c>
      <c r="L317" s="437"/>
      <c r="P317" s="585"/>
    </row>
    <row r="318" spans="1:16" s="456" customFormat="1" ht="12.75" customHeight="1" hidden="1">
      <c r="A318" s="513"/>
      <c r="B318" s="467" t="s">
        <v>341</v>
      </c>
      <c r="C318" s="608"/>
      <c r="D318" s="606"/>
      <c r="E318" s="468">
        <f>E312+E313-E314+E315-E316-E317</f>
        <v>0</v>
      </c>
      <c r="F318" s="606"/>
      <c r="G318" s="468">
        <f>G312+G313-G314+G315-G316-G317</f>
        <v>0</v>
      </c>
      <c r="H318" s="606"/>
      <c r="I318" s="468">
        <f>I312+I313-I314+I315-I316-I317</f>
        <v>0</v>
      </c>
      <c r="J318" s="309"/>
      <c r="K318" s="614">
        <f t="shared" si="2"/>
        <v>0</v>
      </c>
      <c r="L318" s="461"/>
      <c r="P318" s="512"/>
    </row>
    <row r="319" spans="1:16" s="456" customFormat="1" ht="12.75" customHeight="1" hidden="1">
      <c r="A319" s="511"/>
      <c r="B319" s="544"/>
      <c r="C319" s="595"/>
      <c r="D319" s="595"/>
      <c r="E319" s="595"/>
      <c r="F319" s="595"/>
      <c r="G319" s="595"/>
      <c r="H319" s="431"/>
      <c r="I319" s="613"/>
      <c r="J319" s="317"/>
      <c r="K319" s="613"/>
      <c r="L319" s="461"/>
      <c r="P319" s="512"/>
    </row>
    <row r="320" spans="1:16" s="456" customFormat="1" ht="12.75" customHeight="1" hidden="1">
      <c r="A320" s="511"/>
      <c r="B320" s="431" t="s">
        <v>105</v>
      </c>
      <c r="C320" s="231"/>
      <c r="D320" s="231"/>
      <c r="E320" s="231"/>
      <c r="F320" s="231"/>
      <c r="G320" s="231"/>
      <c r="H320" s="231"/>
      <c r="I320" s="317"/>
      <c r="J320" s="317"/>
      <c r="K320" s="317"/>
      <c r="L320" s="461"/>
      <c r="P320" s="512"/>
    </row>
    <row r="321" spans="1:16" s="456" customFormat="1" ht="12.75" customHeight="1" hidden="1">
      <c r="A321" s="513"/>
      <c r="B321" s="515" t="s">
        <v>338</v>
      </c>
      <c r="C321" s="606"/>
      <c r="D321" s="606"/>
      <c r="E321" s="606"/>
      <c r="F321" s="606"/>
      <c r="G321" s="606"/>
      <c r="H321" s="606"/>
      <c r="I321" s="309"/>
      <c r="J321" s="309"/>
      <c r="K321" s="317">
        <f aca="true" t="shared" si="3" ref="K321:K327">SUM(E321:J321)</f>
        <v>0</v>
      </c>
      <c r="L321" s="461"/>
      <c r="P321" s="512"/>
    </row>
    <row r="322" spans="1:16" s="456" customFormat="1" ht="12.75" customHeight="1" hidden="1">
      <c r="A322" s="516"/>
      <c r="B322" s="517"/>
      <c r="C322" s="517" t="s">
        <v>106</v>
      </c>
      <c r="D322" s="607"/>
      <c r="E322" s="607"/>
      <c r="F322" s="607"/>
      <c r="G322" s="607"/>
      <c r="H322" s="607"/>
      <c r="I322" s="323"/>
      <c r="J322" s="323"/>
      <c r="K322" s="317">
        <f t="shared" si="3"/>
        <v>0</v>
      </c>
      <c r="L322" s="461"/>
      <c r="P322" s="512"/>
    </row>
    <row r="323" spans="1:16" s="456" customFormat="1" ht="12.75" customHeight="1" hidden="1">
      <c r="A323" s="516"/>
      <c r="B323" s="517"/>
      <c r="C323" s="517" t="s">
        <v>117</v>
      </c>
      <c r="D323" s="607"/>
      <c r="E323" s="607"/>
      <c r="F323" s="607"/>
      <c r="G323" s="607"/>
      <c r="H323" s="607"/>
      <c r="I323" s="323"/>
      <c r="J323" s="323"/>
      <c r="K323" s="317">
        <f t="shared" si="3"/>
        <v>0</v>
      </c>
      <c r="L323" s="461"/>
      <c r="P323" s="512"/>
    </row>
    <row r="324" spans="1:16" s="456" customFormat="1" ht="12.75" customHeight="1" hidden="1">
      <c r="A324" s="516"/>
      <c r="B324" s="517"/>
      <c r="C324" s="517" t="s">
        <v>101</v>
      </c>
      <c r="D324" s="607"/>
      <c r="E324" s="607"/>
      <c r="F324" s="607"/>
      <c r="G324" s="607"/>
      <c r="H324" s="607"/>
      <c r="I324" s="323"/>
      <c r="J324" s="323"/>
      <c r="K324" s="317">
        <f t="shared" si="3"/>
        <v>0</v>
      </c>
      <c r="L324" s="461"/>
      <c r="P324" s="512"/>
    </row>
    <row r="325" spans="1:16" s="456" customFormat="1" ht="12.75" customHeight="1" hidden="1">
      <c r="A325" s="516"/>
      <c r="B325" s="517"/>
      <c r="C325" s="517" t="s">
        <v>116</v>
      </c>
      <c r="D325" s="607"/>
      <c r="E325" s="607"/>
      <c r="F325" s="607"/>
      <c r="G325" s="607"/>
      <c r="H325" s="607"/>
      <c r="I325" s="323"/>
      <c r="J325" s="323"/>
      <c r="K325" s="317">
        <f t="shared" si="3"/>
        <v>0</v>
      </c>
      <c r="L325" s="461"/>
      <c r="P325" s="512"/>
    </row>
    <row r="326" spans="1:16" s="456" customFormat="1" ht="12.75" customHeight="1" hidden="1">
      <c r="A326" s="516"/>
      <c r="B326" s="517"/>
      <c r="C326" s="517" t="s">
        <v>115</v>
      </c>
      <c r="D326" s="607"/>
      <c r="E326" s="607"/>
      <c r="F326" s="607"/>
      <c r="G326" s="607"/>
      <c r="H326" s="607"/>
      <c r="I326" s="323"/>
      <c r="J326" s="323"/>
      <c r="K326" s="317">
        <f t="shared" si="3"/>
        <v>0</v>
      </c>
      <c r="L326" s="461"/>
      <c r="P326" s="512"/>
    </row>
    <row r="327" spans="1:16" s="456" customFormat="1" ht="12.75" customHeight="1" hidden="1">
      <c r="A327" s="513"/>
      <c r="B327" s="467" t="s">
        <v>341</v>
      </c>
      <c r="C327" s="608"/>
      <c r="D327" s="606"/>
      <c r="E327" s="468">
        <f>E321+E322+E323+E324-E325-E326</f>
        <v>0</v>
      </c>
      <c r="F327" s="606"/>
      <c r="G327" s="468">
        <f>G321+G322+G323+G324-G325-G326</f>
        <v>0</v>
      </c>
      <c r="H327" s="606"/>
      <c r="I327" s="468">
        <f>I321+I322+I323+I324-I325-I326</f>
        <v>0</v>
      </c>
      <c r="J327" s="309"/>
      <c r="K327" s="614">
        <f t="shared" si="3"/>
        <v>0</v>
      </c>
      <c r="L327" s="461"/>
      <c r="P327" s="512"/>
    </row>
    <row r="328" spans="1:16" s="456" customFormat="1" ht="12.75" customHeight="1" hidden="1">
      <c r="A328" s="511"/>
      <c r="B328" s="544"/>
      <c r="C328" s="595"/>
      <c r="D328" s="595"/>
      <c r="E328" s="595"/>
      <c r="F328" s="595"/>
      <c r="G328" s="595"/>
      <c r="H328" s="544"/>
      <c r="I328" s="613"/>
      <c r="J328" s="317"/>
      <c r="K328" s="613"/>
      <c r="L328" s="461"/>
      <c r="P328" s="512"/>
    </row>
    <row r="329" spans="1:16" s="456" customFormat="1" ht="12.75" customHeight="1" hidden="1">
      <c r="A329" s="511"/>
      <c r="B329" s="431" t="s">
        <v>118</v>
      </c>
      <c r="C329" s="615"/>
      <c r="D329" s="231"/>
      <c r="E329" s="231"/>
      <c r="F329" s="231"/>
      <c r="G329" s="231"/>
      <c r="H329" s="231"/>
      <c r="I329" s="317"/>
      <c r="J329" s="317"/>
      <c r="K329" s="317"/>
      <c r="L329" s="461"/>
      <c r="P329" s="512"/>
    </row>
    <row r="330" spans="1:16" s="456" customFormat="1" ht="12.75" customHeight="1" hidden="1">
      <c r="A330" s="513"/>
      <c r="B330" s="515" t="s">
        <v>119</v>
      </c>
      <c r="C330" s="616"/>
      <c r="D330" s="606"/>
      <c r="E330" s="309">
        <f>E312-E321</f>
        <v>0</v>
      </c>
      <c r="F330" s="606"/>
      <c r="G330" s="309">
        <f>G312-G321</f>
        <v>0</v>
      </c>
      <c r="H330" s="606"/>
      <c r="I330" s="309">
        <f>I312-I321</f>
        <v>0</v>
      </c>
      <c r="J330" s="309"/>
      <c r="K330" s="317">
        <f>K312-K321</f>
        <v>0</v>
      </c>
      <c r="L330" s="578">
        <f>K330-'CDKT '!K56</f>
        <v>0</v>
      </c>
      <c r="P330" s="512"/>
    </row>
    <row r="331" spans="1:16" s="456" customFormat="1" ht="12.75" customHeight="1" hidden="1">
      <c r="A331" s="513"/>
      <c r="B331" s="609" t="s">
        <v>120</v>
      </c>
      <c r="C331" s="617"/>
      <c r="D331" s="606"/>
      <c r="E331" s="618">
        <f>E318-E327</f>
        <v>0</v>
      </c>
      <c r="F331" s="610"/>
      <c r="G331" s="618">
        <f>G318-G327</f>
        <v>0</v>
      </c>
      <c r="H331" s="610"/>
      <c r="I331" s="618">
        <f>I318-I327</f>
        <v>0</v>
      </c>
      <c r="J331" s="618"/>
      <c r="K331" s="619">
        <f>K318-K327</f>
        <v>0</v>
      </c>
      <c r="L331" s="578">
        <f>K331-'CDKT '!I56</f>
        <v>0</v>
      </c>
      <c r="P331" s="512"/>
    </row>
    <row r="332" spans="1:16" s="456" customFormat="1" ht="12.75" customHeight="1" hidden="1">
      <c r="A332" s="511"/>
      <c r="B332" s="431"/>
      <c r="C332" s="544"/>
      <c r="D332" s="431"/>
      <c r="E332" s="431"/>
      <c r="F332" s="431"/>
      <c r="G332" s="431"/>
      <c r="H332" s="431"/>
      <c r="I332" s="317"/>
      <c r="J332" s="317"/>
      <c r="K332" s="317"/>
      <c r="L332" s="461"/>
      <c r="P332" s="512"/>
    </row>
    <row r="333" spans="1:16" s="456" customFormat="1" ht="12.75" customHeight="1" hidden="1">
      <c r="A333" s="513"/>
      <c r="B333" s="545" t="s">
        <v>121</v>
      </c>
      <c r="C333" s="545"/>
      <c r="D333" s="545"/>
      <c r="E333" s="545"/>
      <c r="F333" s="545"/>
      <c r="G333" s="545"/>
      <c r="H333" s="545"/>
      <c r="I333" s="545"/>
      <c r="J333" s="545"/>
      <c r="K333" s="545"/>
      <c r="L333" s="461"/>
      <c r="P333" s="512"/>
    </row>
    <row r="334" spans="1:16" s="456" customFormat="1" ht="12.75" customHeight="1" hidden="1">
      <c r="A334" s="513"/>
      <c r="B334" s="545" t="s">
        <v>122</v>
      </c>
      <c r="C334" s="545"/>
      <c r="D334" s="545"/>
      <c r="E334" s="545"/>
      <c r="F334" s="545"/>
      <c r="G334" s="545"/>
      <c r="H334" s="545"/>
      <c r="I334" s="545"/>
      <c r="J334" s="545"/>
      <c r="K334" s="545"/>
      <c r="L334" s="461"/>
      <c r="P334" s="512"/>
    </row>
    <row r="335" spans="1:16" s="456" customFormat="1" ht="12.75" customHeight="1" hidden="1">
      <c r="A335" s="513"/>
      <c r="B335" s="545" t="s">
        <v>123</v>
      </c>
      <c r="C335" s="545"/>
      <c r="D335" s="545"/>
      <c r="E335" s="545"/>
      <c r="F335" s="545"/>
      <c r="G335" s="545"/>
      <c r="H335" s="545"/>
      <c r="I335" s="545"/>
      <c r="J335" s="545"/>
      <c r="K335" s="545"/>
      <c r="L335" s="461"/>
      <c r="P335" s="512"/>
    </row>
    <row r="336" spans="1:16" s="456" customFormat="1" ht="12.75" customHeight="1" hidden="1">
      <c r="A336" s="574" t="s">
        <v>1378</v>
      </c>
      <c r="B336" s="592" t="s">
        <v>466</v>
      </c>
      <c r="C336" s="515"/>
      <c r="D336" s="515"/>
      <c r="E336" s="515"/>
      <c r="F336" s="515"/>
      <c r="G336" s="515"/>
      <c r="H336" s="515"/>
      <c r="I336" s="309"/>
      <c r="J336" s="309"/>
      <c r="K336" s="309"/>
      <c r="L336" s="461"/>
      <c r="P336" s="512"/>
    </row>
    <row r="337" spans="1:16" s="456" customFormat="1" ht="12.75" customHeight="1" hidden="1">
      <c r="A337" s="511"/>
      <c r="B337" s="593"/>
      <c r="C337" s="594"/>
      <c r="D337" s="595"/>
      <c r="E337" s="596" t="s">
        <v>124</v>
      </c>
      <c r="F337" s="595"/>
      <c r="G337" s="596" t="s">
        <v>125</v>
      </c>
      <c r="H337" s="431"/>
      <c r="I337" s="596" t="s">
        <v>126</v>
      </c>
      <c r="J337" s="317"/>
      <c r="K337" s="596" t="s">
        <v>96</v>
      </c>
      <c r="L337" s="461"/>
      <c r="P337" s="512"/>
    </row>
    <row r="338" spans="1:16" s="456" customFormat="1" ht="12.75" customHeight="1" hidden="1">
      <c r="A338" s="511"/>
      <c r="B338" s="544"/>
      <c r="C338" s="595"/>
      <c r="D338" s="595"/>
      <c r="E338" s="595"/>
      <c r="F338" s="595"/>
      <c r="G338" s="595"/>
      <c r="H338" s="431"/>
      <c r="I338" s="613"/>
      <c r="J338" s="317"/>
      <c r="K338" s="613"/>
      <c r="L338" s="461"/>
      <c r="P338" s="512"/>
    </row>
    <row r="339" spans="1:16" s="456" customFormat="1" ht="12.75" customHeight="1" hidden="1">
      <c r="A339" s="511"/>
      <c r="B339" s="431" t="s">
        <v>98</v>
      </c>
      <c r="C339" s="231"/>
      <c r="D339" s="231"/>
      <c r="E339" s="231"/>
      <c r="F339" s="231"/>
      <c r="G339" s="231"/>
      <c r="H339" s="465"/>
      <c r="I339" s="598"/>
      <c r="J339" s="598"/>
      <c r="K339" s="317"/>
      <c r="L339" s="461"/>
      <c r="P339" s="512"/>
    </row>
    <row r="340" spans="1:16" s="456" customFormat="1" ht="12.75" customHeight="1" hidden="1">
      <c r="A340" s="513"/>
      <c r="B340" s="515" t="s">
        <v>338</v>
      </c>
      <c r="C340" s="238"/>
      <c r="D340" s="238"/>
      <c r="E340" s="238"/>
      <c r="F340" s="238"/>
      <c r="G340" s="238"/>
      <c r="H340" s="464"/>
      <c r="I340" s="598"/>
      <c r="J340" s="598"/>
      <c r="K340" s="317">
        <f>SUM(E340:J340)</f>
        <v>0</v>
      </c>
      <c r="L340" s="461"/>
      <c r="P340" s="512"/>
    </row>
    <row r="341" spans="1:16" s="456" customFormat="1" ht="12.75" customHeight="1" hidden="1">
      <c r="A341" s="516"/>
      <c r="B341" s="517"/>
      <c r="C341" s="517" t="s">
        <v>99</v>
      </c>
      <c r="D341" s="246"/>
      <c r="E341" s="246"/>
      <c r="F341" s="246"/>
      <c r="G341" s="246"/>
      <c r="H341" s="464"/>
      <c r="I341" s="598"/>
      <c r="J341" s="598"/>
      <c r="K341" s="317">
        <f aca="true" t="shared" si="4" ref="K341:K347">SUM(E341:J341)</f>
        <v>0</v>
      </c>
      <c r="L341" s="461"/>
      <c r="P341" s="512"/>
    </row>
    <row r="342" spans="1:16" s="456" customFormat="1" ht="12.75" customHeight="1" hidden="1">
      <c r="A342" s="516"/>
      <c r="B342" s="517"/>
      <c r="C342" s="517" t="s">
        <v>127</v>
      </c>
      <c r="D342" s="246"/>
      <c r="E342" s="246"/>
      <c r="F342" s="246"/>
      <c r="G342" s="246"/>
      <c r="H342" s="464"/>
      <c r="I342" s="598"/>
      <c r="J342" s="598"/>
      <c r="K342" s="317">
        <f t="shared" si="4"/>
        <v>0</v>
      </c>
      <c r="L342" s="461"/>
      <c r="P342" s="512"/>
    </row>
    <row r="343" spans="1:16" s="456" customFormat="1" ht="12.75" customHeight="1" hidden="1">
      <c r="A343" s="516"/>
      <c r="B343" s="517"/>
      <c r="C343" s="517" t="s">
        <v>128</v>
      </c>
      <c r="D343" s="246"/>
      <c r="E343" s="246"/>
      <c r="F343" s="246"/>
      <c r="G343" s="246"/>
      <c r="H343" s="464"/>
      <c r="I343" s="598"/>
      <c r="J343" s="598"/>
      <c r="K343" s="317">
        <f t="shared" si="4"/>
        <v>0</v>
      </c>
      <c r="L343" s="461"/>
      <c r="P343" s="512"/>
    </row>
    <row r="344" spans="1:16" s="456" customFormat="1" ht="12.75" customHeight="1" hidden="1">
      <c r="A344" s="516"/>
      <c r="B344" s="517"/>
      <c r="C344" s="517" t="s">
        <v>101</v>
      </c>
      <c r="D344" s="246"/>
      <c r="E344" s="246"/>
      <c r="F344" s="246"/>
      <c r="G344" s="246"/>
      <c r="H344" s="464"/>
      <c r="I344" s="598"/>
      <c r="J344" s="598"/>
      <c r="K344" s="317">
        <f t="shared" si="4"/>
        <v>0</v>
      </c>
      <c r="L344" s="461"/>
      <c r="P344" s="512"/>
    </row>
    <row r="345" spans="1:16" s="456" customFormat="1" ht="12.75" customHeight="1" hidden="1">
      <c r="A345" s="516"/>
      <c r="B345" s="517"/>
      <c r="C345" s="517" t="s">
        <v>103</v>
      </c>
      <c r="D345" s="246"/>
      <c r="E345" s="246"/>
      <c r="F345" s="246"/>
      <c r="G345" s="246"/>
      <c r="H345" s="464"/>
      <c r="I345" s="598"/>
      <c r="J345" s="598"/>
      <c r="K345" s="317">
        <f t="shared" si="4"/>
        <v>0</v>
      </c>
      <c r="L345" s="461"/>
      <c r="P345" s="512"/>
    </row>
    <row r="346" spans="1:16" s="456" customFormat="1" ht="12.75" customHeight="1" hidden="1">
      <c r="A346" s="516"/>
      <c r="B346" s="603"/>
      <c r="C346" s="603" t="s">
        <v>104</v>
      </c>
      <c r="D346" s="246"/>
      <c r="E346" s="246"/>
      <c r="F346" s="246"/>
      <c r="G346" s="246"/>
      <c r="H346" s="464"/>
      <c r="I346" s="598"/>
      <c r="J346" s="598"/>
      <c r="K346" s="317">
        <f t="shared" si="4"/>
        <v>0</v>
      </c>
      <c r="L346" s="461"/>
      <c r="P346" s="512"/>
    </row>
    <row r="347" spans="1:16" s="456" customFormat="1" ht="12.75" customHeight="1" hidden="1">
      <c r="A347" s="513"/>
      <c r="B347" s="241" t="s">
        <v>129</v>
      </c>
      <c r="C347" s="241"/>
      <c r="D347" s="238"/>
      <c r="E347" s="241">
        <f>E340+E341+E342+E343+E344-E345-E346</f>
        <v>0</v>
      </c>
      <c r="F347" s="238"/>
      <c r="G347" s="241">
        <f>G340+G341+G342+G343+G344-G345-G346</f>
        <v>0</v>
      </c>
      <c r="H347" s="464"/>
      <c r="I347" s="241">
        <f>I340+I341+I342+I343+I344-I345-I346</f>
        <v>0</v>
      </c>
      <c r="J347" s="598"/>
      <c r="K347" s="614">
        <f t="shared" si="4"/>
        <v>0</v>
      </c>
      <c r="L347" s="461"/>
      <c r="P347" s="512"/>
    </row>
    <row r="348" spans="1:16" s="456" customFormat="1" ht="12.75" customHeight="1" hidden="1">
      <c r="A348" s="513"/>
      <c r="B348" s="238"/>
      <c r="C348" s="238"/>
      <c r="D348" s="238"/>
      <c r="E348" s="238"/>
      <c r="F348" s="238"/>
      <c r="G348" s="238"/>
      <c r="H348" s="464"/>
      <c r="I348" s="598"/>
      <c r="J348" s="598"/>
      <c r="K348" s="317"/>
      <c r="L348" s="461"/>
      <c r="P348" s="512"/>
    </row>
    <row r="349" spans="1:16" s="456" customFormat="1" ht="12.75" customHeight="1" hidden="1">
      <c r="A349" s="511"/>
      <c r="B349" s="431" t="s">
        <v>105</v>
      </c>
      <c r="C349" s="231"/>
      <c r="D349" s="231"/>
      <c r="E349" s="231"/>
      <c r="F349" s="231"/>
      <c r="G349" s="231"/>
      <c r="H349" s="231"/>
      <c r="I349" s="317"/>
      <c r="J349" s="317"/>
      <c r="K349" s="317"/>
      <c r="L349" s="461"/>
      <c r="P349" s="512"/>
    </row>
    <row r="350" spans="1:16" s="456" customFormat="1" ht="12.75" customHeight="1" hidden="1">
      <c r="A350" s="513"/>
      <c r="B350" s="515" t="s">
        <v>338</v>
      </c>
      <c r="C350" s="238"/>
      <c r="D350" s="238"/>
      <c r="E350" s="238"/>
      <c r="F350" s="238"/>
      <c r="G350" s="238"/>
      <c r="H350" s="464"/>
      <c r="I350" s="598"/>
      <c r="J350" s="598"/>
      <c r="K350" s="317">
        <f aca="true" t="shared" si="5" ref="K350:K355">SUM(E350:J350)</f>
        <v>0</v>
      </c>
      <c r="L350" s="461"/>
      <c r="P350" s="512"/>
    </row>
    <row r="351" spans="1:16" s="456" customFormat="1" ht="12.75" customHeight="1" hidden="1">
      <c r="A351" s="516"/>
      <c r="B351" s="517"/>
      <c r="C351" s="517" t="s">
        <v>106</v>
      </c>
      <c r="D351" s="603"/>
      <c r="E351" s="517"/>
      <c r="F351" s="603"/>
      <c r="G351" s="517"/>
      <c r="H351" s="464"/>
      <c r="I351" s="598"/>
      <c r="J351" s="598"/>
      <c r="K351" s="317">
        <f t="shared" si="5"/>
        <v>0</v>
      </c>
      <c r="L351" s="461"/>
      <c r="P351" s="512"/>
    </row>
    <row r="352" spans="1:16" s="456" customFormat="1" ht="12.75" customHeight="1" hidden="1">
      <c r="A352" s="516"/>
      <c r="B352" s="517"/>
      <c r="C352" s="517" t="s">
        <v>101</v>
      </c>
      <c r="D352" s="246"/>
      <c r="E352" s="246"/>
      <c r="F352" s="246"/>
      <c r="G352" s="246"/>
      <c r="H352" s="464"/>
      <c r="I352" s="598"/>
      <c r="J352" s="598"/>
      <c r="K352" s="317">
        <f t="shared" si="5"/>
        <v>0</v>
      </c>
      <c r="L352" s="461"/>
      <c r="P352" s="512"/>
    </row>
    <row r="353" spans="1:16" s="456" customFormat="1" ht="12.75" customHeight="1" hidden="1">
      <c r="A353" s="516"/>
      <c r="B353" s="517"/>
      <c r="C353" s="517" t="s">
        <v>103</v>
      </c>
      <c r="D353" s="603"/>
      <c r="E353" s="517"/>
      <c r="F353" s="603"/>
      <c r="G353" s="517"/>
      <c r="H353" s="464"/>
      <c r="I353" s="598"/>
      <c r="J353" s="598"/>
      <c r="K353" s="317">
        <f t="shared" si="5"/>
        <v>0</v>
      </c>
      <c r="L353" s="461"/>
      <c r="P353" s="512"/>
    </row>
    <row r="354" spans="1:16" s="456" customFormat="1" ht="12.75" customHeight="1" hidden="1">
      <c r="A354" s="516"/>
      <c r="B354" s="603"/>
      <c r="C354" s="603" t="s">
        <v>104</v>
      </c>
      <c r="D354" s="246"/>
      <c r="E354" s="246"/>
      <c r="F354" s="246"/>
      <c r="G354" s="246"/>
      <c r="H354" s="464"/>
      <c r="I354" s="598"/>
      <c r="J354" s="598"/>
      <c r="K354" s="317">
        <f t="shared" si="5"/>
        <v>0</v>
      </c>
      <c r="L354" s="461"/>
      <c r="P354" s="512"/>
    </row>
    <row r="355" spans="1:16" s="456" customFormat="1" ht="12.75" customHeight="1" hidden="1">
      <c r="A355" s="513"/>
      <c r="B355" s="467" t="s">
        <v>341</v>
      </c>
      <c r="C355" s="241"/>
      <c r="D355" s="238"/>
      <c r="E355" s="241">
        <f>E350+E351+E352-E353-E354</f>
        <v>0</v>
      </c>
      <c r="F355" s="238"/>
      <c r="G355" s="241">
        <f>G350+G351+G352-G353-G354</f>
        <v>0</v>
      </c>
      <c r="H355" s="464"/>
      <c r="I355" s="241">
        <f>I350+I351+I352-I353-I354</f>
        <v>0</v>
      </c>
      <c r="J355" s="598"/>
      <c r="K355" s="614">
        <f t="shared" si="5"/>
        <v>0</v>
      </c>
      <c r="L355" s="461"/>
      <c r="P355" s="512"/>
    </row>
    <row r="356" spans="1:16" s="456" customFormat="1" ht="12.75" customHeight="1" hidden="1">
      <c r="A356" s="513"/>
      <c r="B356" s="545"/>
      <c r="C356" s="238"/>
      <c r="D356" s="238"/>
      <c r="E356" s="238"/>
      <c r="F356" s="238"/>
      <c r="G356" s="238"/>
      <c r="H356" s="464"/>
      <c r="I356" s="598"/>
      <c r="J356" s="598"/>
      <c r="K356" s="620"/>
      <c r="L356" s="461"/>
      <c r="P356" s="512"/>
    </row>
    <row r="357" spans="1:16" s="456" customFormat="1" ht="12.75" customHeight="1" hidden="1">
      <c r="A357" s="511"/>
      <c r="B357" s="431" t="s">
        <v>118</v>
      </c>
      <c r="C357" s="231"/>
      <c r="D357" s="231"/>
      <c r="E357" s="231"/>
      <c r="F357" s="231"/>
      <c r="G357" s="231"/>
      <c r="H357" s="231"/>
      <c r="I357" s="317"/>
      <c r="J357" s="317"/>
      <c r="K357" s="621"/>
      <c r="L357" s="461"/>
      <c r="P357" s="512"/>
    </row>
    <row r="358" spans="1:16" s="456" customFormat="1" ht="12.75" customHeight="1" hidden="1">
      <c r="A358" s="513"/>
      <c r="B358" s="515" t="s">
        <v>338</v>
      </c>
      <c r="C358" s="238"/>
      <c r="D358" s="238"/>
      <c r="E358" s="325">
        <f>E340-E350</f>
        <v>0</v>
      </c>
      <c r="F358" s="238"/>
      <c r="G358" s="325">
        <f>G340-G350</f>
        <v>0</v>
      </c>
      <c r="H358" s="606" t="s">
        <v>130</v>
      </c>
      <c r="I358" s="325">
        <f>I340-I350</f>
        <v>0</v>
      </c>
      <c r="J358" s="309" t="s">
        <v>131</v>
      </c>
      <c r="K358" s="317">
        <f>K340-K350</f>
        <v>0</v>
      </c>
      <c r="L358" s="461"/>
      <c r="P358" s="512"/>
    </row>
    <row r="359" spans="1:16" s="456" customFormat="1" ht="12.75" customHeight="1" hidden="1">
      <c r="A359" s="513"/>
      <c r="B359" s="609" t="s">
        <v>341</v>
      </c>
      <c r="C359" s="268"/>
      <c r="D359" s="238"/>
      <c r="E359" s="622">
        <f>E347-E355</f>
        <v>0</v>
      </c>
      <c r="F359" s="238"/>
      <c r="G359" s="622">
        <f>G347-G355</f>
        <v>0</v>
      </c>
      <c r="H359" s="606" t="s">
        <v>130</v>
      </c>
      <c r="I359" s="622">
        <f>I347-I355</f>
        <v>0</v>
      </c>
      <c r="J359" s="309" t="s">
        <v>131</v>
      </c>
      <c r="K359" s="619">
        <f>K347-K355</f>
        <v>0</v>
      </c>
      <c r="L359" s="461"/>
      <c r="P359" s="512"/>
    </row>
    <row r="360" spans="1:16" s="456" customFormat="1" ht="12.75" customHeight="1" hidden="1">
      <c r="A360" s="513"/>
      <c r="B360" s="515"/>
      <c r="C360" s="515"/>
      <c r="D360" s="545"/>
      <c r="E360" s="515"/>
      <c r="F360" s="545"/>
      <c r="G360" s="515"/>
      <c r="H360" s="545"/>
      <c r="I360" s="309"/>
      <c r="J360" s="309"/>
      <c r="K360" s="309"/>
      <c r="L360" s="461"/>
      <c r="P360" s="512"/>
    </row>
    <row r="361" spans="1:16" s="456" customFormat="1" ht="12.75" customHeight="1" hidden="1">
      <c r="A361" s="513"/>
      <c r="B361" s="1121" t="s">
        <v>135</v>
      </c>
      <c r="C361" s="1121"/>
      <c r="D361" s="1121"/>
      <c r="E361" s="1121"/>
      <c r="F361" s="1121"/>
      <c r="G361" s="1121"/>
      <c r="H361" s="1121"/>
      <c r="I361" s="1121"/>
      <c r="J361" s="1121"/>
      <c r="K361" s="1121"/>
      <c r="L361" s="461"/>
      <c r="P361" s="512"/>
    </row>
    <row r="362" spans="1:16" s="456" customFormat="1" ht="12.75" customHeight="1" hidden="1">
      <c r="A362" s="574" t="s">
        <v>1381</v>
      </c>
      <c r="B362" s="592" t="s">
        <v>136</v>
      </c>
      <c r="C362" s="515"/>
      <c r="D362" s="515"/>
      <c r="E362" s="515"/>
      <c r="F362" s="515"/>
      <c r="G362" s="515"/>
      <c r="H362" s="515"/>
      <c r="I362" s="576" t="e">
        <f>#REF!</f>
        <v>#REF!</v>
      </c>
      <c r="J362" s="576"/>
      <c r="K362" s="576" t="e">
        <f>#REF!</f>
        <v>#REF!</v>
      </c>
      <c r="L362" s="461"/>
      <c r="P362" s="512"/>
    </row>
    <row r="363" spans="1:16" s="456" customFormat="1" ht="12.75" customHeight="1" hidden="1">
      <c r="A363" s="513"/>
      <c r="B363" s="586" t="s">
        <v>137</v>
      </c>
      <c r="C363" s="515"/>
      <c r="D363" s="515"/>
      <c r="E363" s="515"/>
      <c r="F363" s="515"/>
      <c r="G363" s="515"/>
      <c r="H363" s="515"/>
      <c r="I363" s="309"/>
      <c r="J363" s="309"/>
      <c r="K363" s="309"/>
      <c r="L363" s="461"/>
      <c r="P363" s="512"/>
    </row>
    <row r="364" spans="1:16" s="584" customFormat="1" ht="12.75" customHeight="1" hidden="1">
      <c r="A364" s="516"/>
      <c r="B364" s="623"/>
      <c r="C364" s="603" t="s">
        <v>138</v>
      </c>
      <c r="D364" s="517"/>
      <c r="E364" s="517"/>
      <c r="F364" s="517"/>
      <c r="G364" s="517"/>
      <c r="H364" s="517"/>
      <c r="I364" s="323"/>
      <c r="J364" s="323"/>
      <c r="K364" s="323"/>
      <c r="L364" s="437"/>
      <c r="P364" s="585"/>
    </row>
    <row r="365" spans="1:16" s="584" customFormat="1" ht="12.75" customHeight="1" hidden="1">
      <c r="A365" s="516"/>
      <c r="B365" s="624"/>
      <c r="C365" s="603" t="s">
        <v>139</v>
      </c>
      <c r="D365" s="517"/>
      <c r="E365" s="517"/>
      <c r="F365" s="517"/>
      <c r="G365" s="517"/>
      <c r="H365" s="517"/>
      <c r="I365" s="323"/>
      <c r="J365" s="323"/>
      <c r="K365" s="323"/>
      <c r="L365" s="437"/>
      <c r="P365" s="585"/>
    </row>
    <row r="366" spans="1:16" s="456" customFormat="1" ht="12.75" customHeight="1" hidden="1">
      <c r="A366" s="516"/>
      <c r="B366" s="431"/>
      <c r="C366" s="431" t="s">
        <v>312</v>
      </c>
      <c r="D366" s="517"/>
      <c r="E366" s="517"/>
      <c r="F366" s="517"/>
      <c r="G366" s="517"/>
      <c r="H366" s="517"/>
      <c r="I366" s="577">
        <f>SUM(I364:I365)</f>
        <v>0</v>
      </c>
      <c r="J366" s="317"/>
      <c r="K366" s="577">
        <f>SUM(K364:K365)</f>
        <v>0</v>
      </c>
      <c r="L366" s="578">
        <f>I366-'CDKT '!I62</f>
        <v>-88910812</v>
      </c>
      <c r="M366" s="579">
        <f>K366-'CDKT '!K62</f>
        <v>-3962157760</v>
      </c>
      <c r="P366" s="512"/>
    </row>
    <row r="367" spans="1:16" s="456" customFormat="1" ht="12.75" customHeight="1" hidden="1">
      <c r="A367" s="574" t="s">
        <v>1382</v>
      </c>
      <c r="B367" s="592" t="s">
        <v>140</v>
      </c>
      <c r="C367" s="515"/>
      <c r="D367" s="515"/>
      <c r="E367" s="515"/>
      <c r="F367" s="515"/>
      <c r="G367" s="515"/>
      <c r="H367" s="515"/>
      <c r="I367" s="317"/>
      <c r="J367" s="317"/>
      <c r="K367" s="317"/>
      <c r="L367" s="461"/>
      <c r="P367" s="512"/>
    </row>
    <row r="368" spans="1:16" s="456" customFormat="1" ht="12.75" customHeight="1" hidden="1">
      <c r="A368" s="511"/>
      <c r="B368" s="625" t="s">
        <v>92</v>
      </c>
      <c r="C368" s="626"/>
      <c r="D368" s="595"/>
      <c r="E368" s="596" t="s">
        <v>697</v>
      </c>
      <c r="F368" s="595"/>
      <c r="G368" s="596" t="s">
        <v>698</v>
      </c>
      <c r="H368" s="431"/>
      <c r="I368" s="596" t="s">
        <v>699</v>
      </c>
      <c r="J368" s="317"/>
      <c r="K368" s="596" t="s">
        <v>700</v>
      </c>
      <c r="L368" s="461"/>
      <c r="P368" s="512"/>
    </row>
    <row r="369" spans="1:16" s="456" customFormat="1" ht="12.75" customHeight="1" hidden="1">
      <c r="A369" s="511"/>
      <c r="B369" s="627"/>
      <c r="C369" s="627"/>
      <c r="D369" s="595"/>
      <c r="E369" s="628"/>
      <c r="F369" s="595"/>
      <c r="G369" s="628"/>
      <c r="H369" s="431"/>
      <c r="I369" s="628"/>
      <c r="J369" s="317"/>
      <c r="K369" s="628"/>
      <c r="L369" s="461"/>
      <c r="P369" s="512"/>
    </row>
    <row r="370" spans="1:16" s="456" customFormat="1" ht="12.75" customHeight="1" hidden="1">
      <c r="A370" s="511"/>
      <c r="B370" s="544" t="s">
        <v>98</v>
      </c>
      <c r="C370" s="544"/>
      <c r="D370" s="544"/>
      <c r="E370" s="629">
        <f>SUM(E371:E374)</f>
        <v>0</v>
      </c>
      <c r="F370" s="627"/>
      <c r="G370" s="629">
        <f>SUM(G371:G374)</f>
        <v>0</v>
      </c>
      <c r="H370" s="630"/>
      <c r="I370" s="629">
        <f>SUM(I371:I374)</f>
        <v>0</v>
      </c>
      <c r="J370" s="309"/>
      <c r="K370" s="317">
        <f>E370+G370-I370</f>
        <v>0</v>
      </c>
      <c r="L370" s="578">
        <f>K370-'CDKT '!I64</f>
        <v>0</v>
      </c>
      <c r="P370" s="512"/>
    </row>
    <row r="371" spans="1:16" s="456" customFormat="1" ht="12.75" customHeight="1" hidden="1">
      <c r="A371" s="513"/>
      <c r="B371" s="545" t="s">
        <v>124</v>
      </c>
      <c r="C371" s="606"/>
      <c r="D371" s="606"/>
      <c r="E371" s="308"/>
      <c r="F371" s="308"/>
      <c r="G371" s="308"/>
      <c r="H371" s="606"/>
      <c r="I371" s="309"/>
      <c r="J371" s="309"/>
      <c r="K371" s="317">
        <f>E371+G371-I371</f>
        <v>0</v>
      </c>
      <c r="L371" s="461"/>
      <c r="P371" s="512"/>
    </row>
    <row r="372" spans="1:16" s="456" customFormat="1" ht="12.75" customHeight="1" hidden="1">
      <c r="A372" s="516"/>
      <c r="B372" s="545" t="s">
        <v>141</v>
      </c>
      <c r="C372" s="606"/>
      <c r="D372" s="606"/>
      <c r="E372" s="606"/>
      <c r="F372" s="606"/>
      <c r="G372" s="606"/>
      <c r="H372" s="606"/>
      <c r="I372" s="309"/>
      <c r="J372" s="309"/>
      <c r="K372" s="317">
        <f>E372+G372-I372</f>
        <v>0</v>
      </c>
      <c r="L372" s="461"/>
      <c r="P372" s="512"/>
    </row>
    <row r="373" spans="1:16" s="456" customFormat="1" ht="12.75" customHeight="1" hidden="1">
      <c r="A373" s="516"/>
      <c r="B373" s="545" t="s">
        <v>142</v>
      </c>
      <c r="C373" s="606"/>
      <c r="D373" s="606"/>
      <c r="E373" s="606"/>
      <c r="F373" s="606"/>
      <c r="G373" s="606"/>
      <c r="H373" s="606"/>
      <c r="I373" s="309"/>
      <c r="J373" s="309"/>
      <c r="K373" s="317">
        <f>E373+G373-I373</f>
        <v>0</v>
      </c>
      <c r="L373" s="461"/>
      <c r="P373" s="512"/>
    </row>
    <row r="374" spans="1:16" s="456" customFormat="1" ht="12.75" customHeight="1" hidden="1">
      <c r="A374" s="516"/>
      <c r="B374" s="467" t="s">
        <v>701</v>
      </c>
      <c r="C374" s="608"/>
      <c r="D374" s="606"/>
      <c r="E374" s="608"/>
      <c r="F374" s="606"/>
      <c r="G374" s="608"/>
      <c r="H374" s="606"/>
      <c r="I374" s="468"/>
      <c r="J374" s="309"/>
      <c r="K374" s="614">
        <f>E374+G374-I374</f>
        <v>0</v>
      </c>
      <c r="L374" s="461"/>
      <c r="P374" s="512"/>
    </row>
    <row r="375" spans="1:16" s="456" customFormat="1" ht="12.75" customHeight="1" hidden="1">
      <c r="A375" s="516"/>
      <c r="B375" s="545"/>
      <c r="C375" s="606"/>
      <c r="D375" s="606"/>
      <c r="E375" s="606"/>
      <c r="F375" s="606"/>
      <c r="G375" s="606"/>
      <c r="H375" s="606"/>
      <c r="I375" s="309"/>
      <c r="J375" s="309"/>
      <c r="K375" s="317"/>
      <c r="L375" s="461"/>
      <c r="P375" s="512"/>
    </row>
    <row r="376" spans="1:16" s="456" customFormat="1" ht="12.75" customHeight="1" hidden="1">
      <c r="A376" s="511"/>
      <c r="B376" s="544" t="s">
        <v>105</v>
      </c>
      <c r="C376" s="544"/>
      <c r="D376" s="544"/>
      <c r="E376" s="631">
        <f>SUM(E377:E380)</f>
        <v>0</v>
      </c>
      <c r="F376" s="627"/>
      <c r="G376" s="631">
        <f>SUM(G377:G380)</f>
        <v>0</v>
      </c>
      <c r="H376" s="630"/>
      <c r="I376" s="631">
        <f>SUM(I377:I380)</f>
        <v>0</v>
      </c>
      <c r="J376" s="309"/>
      <c r="K376" s="317">
        <f>E376+G376-I376</f>
        <v>0</v>
      </c>
      <c r="L376" s="578">
        <f>K376+'CDKT '!I65</f>
        <v>0</v>
      </c>
      <c r="P376" s="512"/>
    </row>
    <row r="377" spans="1:16" s="456" customFormat="1" ht="12.75" customHeight="1" hidden="1">
      <c r="A377" s="513"/>
      <c r="B377" s="545" t="s">
        <v>124</v>
      </c>
      <c r="C377" s="606"/>
      <c r="D377" s="606"/>
      <c r="E377" s="606"/>
      <c r="F377" s="606"/>
      <c r="G377" s="606"/>
      <c r="H377" s="606"/>
      <c r="I377" s="309"/>
      <c r="J377" s="309"/>
      <c r="K377" s="317">
        <f>E377+G377-I377</f>
        <v>0</v>
      </c>
      <c r="L377" s="461"/>
      <c r="P377" s="512"/>
    </row>
    <row r="378" spans="1:16" s="456" customFormat="1" ht="12.75" customHeight="1" hidden="1">
      <c r="A378" s="516"/>
      <c r="B378" s="545" t="s">
        <v>141</v>
      </c>
      <c r="C378" s="606"/>
      <c r="D378" s="606"/>
      <c r="E378" s="606"/>
      <c r="F378" s="606"/>
      <c r="G378" s="606"/>
      <c r="H378" s="606"/>
      <c r="I378" s="309"/>
      <c r="J378" s="309"/>
      <c r="K378" s="317">
        <f>E378+G378-I378</f>
        <v>0</v>
      </c>
      <c r="L378" s="461"/>
      <c r="P378" s="512"/>
    </row>
    <row r="379" spans="1:16" s="456" customFormat="1" ht="12.75" customHeight="1" hidden="1">
      <c r="A379" s="516"/>
      <c r="B379" s="545" t="s">
        <v>142</v>
      </c>
      <c r="C379" s="606"/>
      <c r="D379" s="606"/>
      <c r="E379" s="606"/>
      <c r="F379" s="606"/>
      <c r="G379" s="606"/>
      <c r="H379" s="606"/>
      <c r="I379" s="309"/>
      <c r="J379" s="309"/>
      <c r="K379" s="317">
        <f>E379+G379-I379</f>
        <v>0</v>
      </c>
      <c r="L379" s="461"/>
      <c r="P379" s="512"/>
    </row>
    <row r="380" spans="1:16" s="456" customFormat="1" ht="12.75" customHeight="1" hidden="1">
      <c r="A380" s="516"/>
      <c r="B380" s="467" t="s">
        <v>701</v>
      </c>
      <c r="C380" s="608"/>
      <c r="D380" s="606"/>
      <c r="E380" s="608"/>
      <c r="F380" s="606"/>
      <c r="G380" s="608"/>
      <c r="H380" s="606"/>
      <c r="I380" s="468"/>
      <c r="J380" s="309"/>
      <c r="K380" s="614">
        <f>E380+G380-I380</f>
        <v>0</v>
      </c>
      <c r="L380" s="461"/>
      <c r="P380" s="512"/>
    </row>
    <row r="381" spans="1:16" s="456" customFormat="1" ht="12.75" customHeight="1" hidden="1">
      <c r="A381" s="516"/>
      <c r="B381" s="545"/>
      <c r="C381" s="606"/>
      <c r="D381" s="606"/>
      <c r="E381" s="606"/>
      <c r="F381" s="606"/>
      <c r="G381" s="606"/>
      <c r="H381" s="606"/>
      <c r="I381" s="309"/>
      <c r="J381" s="309"/>
      <c r="K381" s="317"/>
      <c r="L381" s="461"/>
      <c r="P381" s="512"/>
    </row>
    <row r="382" spans="1:16" s="456" customFormat="1" ht="12.75" customHeight="1" hidden="1">
      <c r="A382" s="511"/>
      <c r="B382" s="544" t="s">
        <v>118</v>
      </c>
      <c r="C382" s="544"/>
      <c r="D382" s="544"/>
      <c r="E382" s="631">
        <f>SUM(E383:E386)</f>
        <v>0</v>
      </c>
      <c r="F382" s="627"/>
      <c r="G382" s="631">
        <f>SUM(G383:G386)</f>
        <v>0</v>
      </c>
      <c r="H382" s="630"/>
      <c r="I382" s="631">
        <f>SUM(I383:I386)</f>
        <v>0</v>
      </c>
      <c r="J382" s="309"/>
      <c r="K382" s="317">
        <f>E382+G382-I382</f>
        <v>0</v>
      </c>
      <c r="L382" s="578">
        <f>K382-'CDKT '!I63</f>
        <v>0</v>
      </c>
      <c r="P382" s="512"/>
    </row>
    <row r="383" spans="1:16" s="456" customFormat="1" ht="12.75" customHeight="1" hidden="1">
      <c r="A383" s="513"/>
      <c r="B383" s="545" t="s">
        <v>124</v>
      </c>
      <c r="C383" s="606"/>
      <c r="D383" s="606"/>
      <c r="E383" s="606"/>
      <c r="F383" s="606"/>
      <c r="G383" s="606"/>
      <c r="H383" s="606"/>
      <c r="I383" s="309"/>
      <c r="J383" s="309"/>
      <c r="K383" s="317">
        <f>E383+G383-I383</f>
        <v>0</v>
      </c>
      <c r="L383" s="461"/>
      <c r="P383" s="512"/>
    </row>
    <row r="384" spans="1:16" s="456" customFormat="1" ht="12.75" customHeight="1" hidden="1">
      <c r="A384" s="513"/>
      <c r="B384" s="545" t="s">
        <v>141</v>
      </c>
      <c r="C384" s="606"/>
      <c r="D384" s="606"/>
      <c r="E384" s="606"/>
      <c r="F384" s="606"/>
      <c r="G384" s="606"/>
      <c r="H384" s="606"/>
      <c r="I384" s="309"/>
      <c r="J384" s="309"/>
      <c r="K384" s="317">
        <f>E384+G384-I384</f>
        <v>0</v>
      </c>
      <c r="L384" s="461"/>
      <c r="P384" s="512"/>
    </row>
    <row r="385" spans="1:16" s="456" customFormat="1" ht="12.75" customHeight="1" hidden="1">
      <c r="A385" s="513"/>
      <c r="B385" s="545" t="s">
        <v>142</v>
      </c>
      <c r="C385" s="606"/>
      <c r="D385" s="606"/>
      <c r="E385" s="606"/>
      <c r="F385" s="606"/>
      <c r="G385" s="606"/>
      <c r="H385" s="606"/>
      <c r="I385" s="309"/>
      <c r="J385" s="309"/>
      <c r="K385" s="317">
        <f>E385+G385-I385</f>
        <v>0</v>
      </c>
      <c r="L385" s="461"/>
      <c r="P385" s="512"/>
    </row>
    <row r="386" spans="1:16" s="456" customFormat="1" ht="12.75" customHeight="1" hidden="1">
      <c r="A386" s="513"/>
      <c r="B386" s="609" t="s">
        <v>701</v>
      </c>
      <c r="C386" s="610"/>
      <c r="D386" s="606"/>
      <c r="E386" s="610"/>
      <c r="F386" s="606"/>
      <c r="G386" s="610"/>
      <c r="H386" s="606"/>
      <c r="I386" s="618"/>
      <c r="J386" s="309"/>
      <c r="K386" s="619">
        <f>E386+G386-I386</f>
        <v>0</v>
      </c>
      <c r="L386" s="461"/>
      <c r="P386" s="512"/>
    </row>
    <row r="387" spans="1:16" s="456" customFormat="1" ht="12.75" customHeight="1" hidden="1">
      <c r="A387" s="513"/>
      <c r="B387" s="515"/>
      <c r="C387" s="515"/>
      <c r="D387" s="545"/>
      <c r="E387" s="515"/>
      <c r="F387" s="545"/>
      <c r="G387" s="515"/>
      <c r="H387" s="545"/>
      <c r="I387" s="309"/>
      <c r="J387" s="309"/>
      <c r="K387" s="309"/>
      <c r="L387" s="461"/>
      <c r="P387" s="512"/>
    </row>
    <row r="388" spans="1:16" s="456" customFormat="1" ht="12.75" customHeight="1" hidden="1">
      <c r="A388" s="513"/>
      <c r="B388" s="431" t="s">
        <v>144</v>
      </c>
      <c r="C388" s="431"/>
      <c r="D388" s="431"/>
      <c r="E388" s="431"/>
      <c r="F388" s="431"/>
      <c r="G388" s="431"/>
      <c r="H388" s="431"/>
      <c r="I388" s="431"/>
      <c r="J388" s="431"/>
      <c r="K388" s="431"/>
      <c r="L388" s="461" t="s">
        <v>145</v>
      </c>
      <c r="P388" s="512"/>
    </row>
    <row r="389" spans="1:16" s="303" customFormat="1" ht="12.75" customHeight="1" hidden="1">
      <c r="A389" s="511"/>
      <c r="B389" s="586" t="s">
        <v>702</v>
      </c>
      <c r="C389" s="592"/>
      <c r="D389" s="592"/>
      <c r="E389" s="592"/>
      <c r="F389" s="592"/>
      <c r="G389" s="592"/>
      <c r="H389" s="592"/>
      <c r="I389" s="592"/>
      <c r="J389" s="592"/>
      <c r="K389" s="632" t="s">
        <v>703</v>
      </c>
      <c r="L389" s="542" t="s">
        <v>147</v>
      </c>
      <c r="P389" s="536"/>
    </row>
    <row r="390" spans="1:16" s="584" customFormat="1" ht="12.75" customHeight="1" hidden="1">
      <c r="A390" s="516"/>
      <c r="B390" s="587"/>
      <c r="C390" s="587" t="s">
        <v>704</v>
      </c>
      <c r="D390" s="587"/>
      <c r="E390" s="587"/>
      <c r="F390" s="587"/>
      <c r="G390" s="587"/>
      <c r="H390" s="587"/>
      <c r="I390" s="587"/>
      <c r="J390" s="587"/>
      <c r="K390" s="587"/>
      <c r="L390" s="437"/>
      <c r="P390" s="585"/>
    </row>
    <row r="391" spans="1:16" s="584" customFormat="1" ht="12.75" customHeight="1" hidden="1">
      <c r="A391" s="516"/>
      <c r="B391" s="587"/>
      <c r="C391" s="587" t="s">
        <v>705</v>
      </c>
      <c r="D391" s="587"/>
      <c r="E391" s="587"/>
      <c r="F391" s="587"/>
      <c r="G391" s="587"/>
      <c r="H391" s="587"/>
      <c r="I391" s="587"/>
      <c r="J391" s="587"/>
      <c r="K391" s="587"/>
      <c r="L391" s="437"/>
      <c r="P391" s="585"/>
    </row>
    <row r="392" spans="1:16" s="584" customFormat="1" ht="12.75" customHeight="1" hidden="1">
      <c r="A392" s="516"/>
      <c r="B392" s="587"/>
      <c r="C392" s="587" t="s">
        <v>706</v>
      </c>
      <c r="D392" s="587"/>
      <c r="E392" s="587"/>
      <c r="F392" s="587"/>
      <c r="G392" s="587"/>
      <c r="H392" s="587"/>
      <c r="I392" s="587"/>
      <c r="J392" s="587"/>
      <c r="K392" s="587"/>
      <c r="L392" s="437"/>
      <c r="P392" s="585"/>
    </row>
    <row r="393" spans="1:16" s="303" customFormat="1" ht="12.75" customHeight="1" hidden="1">
      <c r="A393" s="511"/>
      <c r="B393" s="586" t="s">
        <v>707</v>
      </c>
      <c r="C393" s="592"/>
      <c r="D393" s="592"/>
      <c r="E393" s="592"/>
      <c r="F393" s="592"/>
      <c r="G393" s="592"/>
      <c r="H393" s="592"/>
      <c r="I393" s="592"/>
      <c r="J393" s="592"/>
      <c r="K393" s="632" t="s">
        <v>703</v>
      </c>
      <c r="L393" s="542" t="s">
        <v>147</v>
      </c>
      <c r="P393" s="536"/>
    </row>
    <row r="394" spans="1:16" s="584" customFormat="1" ht="12.75" customHeight="1" hidden="1">
      <c r="A394" s="516"/>
      <c r="B394" s="587"/>
      <c r="C394" s="587" t="s">
        <v>103</v>
      </c>
      <c r="D394" s="587"/>
      <c r="E394" s="587"/>
      <c r="F394" s="587"/>
      <c r="G394" s="587"/>
      <c r="H394" s="587"/>
      <c r="I394" s="587"/>
      <c r="J394" s="587"/>
      <c r="K394" s="633"/>
      <c r="L394" s="437"/>
      <c r="P394" s="585"/>
    </row>
    <row r="395" spans="1:16" s="584" customFormat="1" ht="12.75" customHeight="1" hidden="1">
      <c r="A395" s="516"/>
      <c r="B395" s="587"/>
      <c r="C395" s="587" t="s">
        <v>708</v>
      </c>
      <c r="D395" s="587"/>
      <c r="E395" s="587"/>
      <c r="F395" s="587"/>
      <c r="G395" s="587"/>
      <c r="H395" s="587"/>
      <c r="I395" s="587"/>
      <c r="J395" s="587"/>
      <c r="K395" s="633"/>
      <c r="L395" s="437"/>
      <c r="P395" s="585"/>
    </row>
    <row r="396" spans="1:16" s="303" customFormat="1" ht="12.75" customHeight="1" hidden="1">
      <c r="A396" s="511"/>
      <c r="B396" s="586" t="s">
        <v>146</v>
      </c>
      <c r="C396" s="592"/>
      <c r="D396" s="592"/>
      <c r="E396" s="592"/>
      <c r="F396" s="592"/>
      <c r="G396" s="592"/>
      <c r="H396" s="592"/>
      <c r="I396" s="592"/>
      <c r="J396" s="592"/>
      <c r="K396" s="632"/>
      <c r="L396" s="542" t="s">
        <v>147</v>
      </c>
      <c r="P396" s="536"/>
    </row>
    <row r="397" spans="1:16" s="456" customFormat="1" ht="12.75" customHeight="1" hidden="1">
      <c r="A397" s="516"/>
      <c r="B397" s="633"/>
      <c r="C397" s="517" t="s">
        <v>709</v>
      </c>
      <c r="D397" s="517"/>
      <c r="E397" s="634"/>
      <c r="F397" s="517"/>
      <c r="G397" s="517"/>
      <c r="H397" s="517"/>
      <c r="I397" s="323"/>
      <c r="J397" s="323"/>
      <c r="K397" s="323"/>
      <c r="L397" s="461" t="s">
        <v>149</v>
      </c>
      <c r="P397" s="512"/>
    </row>
    <row r="398" spans="1:16" s="456" customFormat="1" ht="12.75" customHeight="1" hidden="1">
      <c r="A398" s="516"/>
      <c r="B398" s="633"/>
      <c r="C398" s="517" t="s">
        <v>710</v>
      </c>
      <c r="D398" s="517"/>
      <c r="E398" s="634"/>
      <c r="F398" s="517"/>
      <c r="G398" s="517"/>
      <c r="H398" s="517"/>
      <c r="I398" s="323"/>
      <c r="J398" s="323"/>
      <c r="K398" s="323"/>
      <c r="L398" s="461" t="s">
        <v>151</v>
      </c>
      <c r="P398" s="512"/>
    </row>
    <row r="399" spans="1:16" s="456" customFormat="1" ht="12.75" customHeight="1" hidden="1">
      <c r="A399" s="516"/>
      <c r="B399" s="633"/>
      <c r="C399" s="439" t="s">
        <v>152</v>
      </c>
      <c r="D399" s="517"/>
      <c r="E399" s="634"/>
      <c r="F399" s="517"/>
      <c r="G399" s="517"/>
      <c r="H399" s="517"/>
      <c r="I399" s="323"/>
      <c r="J399" s="323"/>
      <c r="K399" s="323"/>
      <c r="L399" s="461" t="s">
        <v>153</v>
      </c>
      <c r="P399" s="512"/>
    </row>
    <row r="400" spans="1:16" s="456" customFormat="1" ht="12.75" customHeight="1" hidden="1">
      <c r="A400" s="516"/>
      <c r="B400" s="517"/>
      <c r="C400" s="517"/>
      <c r="D400" s="517"/>
      <c r="E400" s="634"/>
      <c r="F400" s="517"/>
      <c r="G400" s="517"/>
      <c r="H400" s="517"/>
      <c r="I400" s="323"/>
      <c r="J400" s="323"/>
      <c r="K400" s="323"/>
      <c r="L400" s="461"/>
      <c r="P400" s="512"/>
    </row>
    <row r="401" spans="1:16" s="456" customFormat="1" ht="12.75" customHeight="1" hidden="1">
      <c r="A401" s="574" t="s">
        <v>1383</v>
      </c>
      <c r="B401" s="635" t="s">
        <v>1293</v>
      </c>
      <c r="C401" s="515"/>
      <c r="D401" s="515"/>
      <c r="E401" s="515"/>
      <c r="F401" s="515"/>
      <c r="G401" s="636"/>
      <c r="H401" s="515"/>
      <c r="I401" s="317"/>
      <c r="J401" s="317"/>
      <c r="K401" s="317"/>
      <c r="L401" s="461"/>
      <c r="P401" s="512"/>
    </row>
    <row r="402" spans="1:16" s="456" customFormat="1" ht="12.75" customHeight="1" hidden="1">
      <c r="A402" s="574"/>
      <c r="B402" s="635"/>
      <c r="C402" s="515"/>
      <c r="D402" s="515"/>
      <c r="E402" s="1163" t="e">
        <f>#REF!</f>
        <v>#REF!</v>
      </c>
      <c r="F402" s="1163"/>
      <c r="G402" s="1163"/>
      <c r="H402" s="534"/>
      <c r="I402" s="1164" t="e">
        <f>#REF!</f>
        <v>#REF!</v>
      </c>
      <c r="J402" s="1164"/>
      <c r="K402" s="1164"/>
      <c r="L402" s="461" t="s">
        <v>1322</v>
      </c>
      <c r="P402" s="512"/>
    </row>
    <row r="403" spans="1:16" s="456" customFormat="1" ht="12.75" customHeight="1" hidden="1">
      <c r="A403" s="574"/>
      <c r="B403" s="635"/>
      <c r="C403" s="515"/>
      <c r="D403" s="515"/>
      <c r="E403" s="580" t="s">
        <v>315</v>
      </c>
      <c r="F403" s="581"/>
      <c r="G403" s="580" t="s">
        <v>316</v>
      </c>
      <c r="H403" s="637"/>
      <c r="I403" s="583" t="s">
        <v>315</v>
      </c>
      <c r="J403" s="581"/>
      <c r="K403" s="583" t="s">
        <v>316</v>
      </c>
      <c r="L403" s="461"/>
      <c r="P403" s="512"/>
    </row>
    <row r="404" spans="1:16" s="303" customFormat="1" ht="12.75" customHeight="1" hidden="1">
      <c r="A404" s="574"/>
      <c r="B404" s="431" t="s">
        <v>154</v>
      </c>
      <c r="C404" s="431"/>
      <c r="D404" s="431"/>
      <c r="E404" s="638"/>
      <c r="F404" s="638"/>
      <c r="G404" s="638"/>
      <c r="H404" s="638"/>
      <c r="I404" s="600"/>
      <c r="J404" s="600"/>
      <c r="K404" s="600"/>
      <c r="L404" s="542"/>
      <c r="P404" s="536"/>
    </row>
    <row r="405" spans="1:16" s="303" customFormat="1" ht="12.75" customHeight="1" hidden="1">
      <c r="A405" s="574"/>
      <c r="B405" s="1128" t="s">
        <v>155</v>
      </c>
      <c r="C405" s="1128"/>
      <c r="D405" s="431"/>
      <c r="E405" s="638"/>
      <c r="F405" s="638"/>
      <c r="G405" s="638"/>
      <c r="H405" s="638"/>
      <c r="I405" s="600"/>
      <c r="J405" s="600"/>
      <c r="K405" s="600"/>
      <c r="L405" s="542"/>
      <c r="P405" s="536"/>
    </row>
    <row r="406" spans="1:16" s="303" customFormat="1" ht="12.75" customHeight="1" hidden="1">
      <c r="A406" s="574"/>
      <c r="B406" s="431" t="s">
        <v>156</v>
      </c>
      <c r="C406" s="431"/>
      <c r="D406" s="431"/>
      <c r="E406" s="638">
        <f>E407+E409+E411+E412+E413</f>
        <v>0</v>
      </c>
      <c r="F406" s="638"/>
      <c r="G406" s="638">
        <f>G407+G409+G411+G412+G413</f>
        <v>0</v>
      </c>
      <c r="H406" s="638"/>
      <c r="I406" s="638">
        <f>I407+I409+I411+I412+I413</f>
        <v>0</v>
      </c>
      <c r="J406" s="600"/>
      <c r="K406" s="638">
        <f>K407+K409+K411+K412+K413</f>
        <v>0</v>
      </c>
      <c r="L406" s="542"/>
      <c r="P406" s="536"/>
    </row>
    <row r="407" spans="1:16" s="456" customFormat="1" ht="12.75" customHeight="1" hidden="1">
      <c r="A407" s="574"/>
      <c r="B407" s="252"/>
      <c r="C407" s="515" t="s">
        <v>157</v>
      </c>
      <c r="D407" s="515"/>
      <c r="E407" s="639"/>
      <c r="F407" s="639"/>
      <c r="G407" s="639"/>
      <c r="H407" s="639"/>
      <c r="I407" s="325"/>
      <c r="J407" s="325"/>
      <c r="K407" s="325"/>
      <c r="L407" s="461"/>
      <c r="P407" s="512"/>
    </row>
    <row r="408" spans="1:16" s="584" customFormat="1" ht="12.75" customHeight="1" hidden="1">
      <c r="A408" s="640"/>
      <c r="B408" s="259"/>
      <c r="C408" s="517" t="s">
        <v>158</v>
      </c>
      <c r="D408" s="517"/>
      <c r="E408" s="639"/>
      <c r="F408" s="639"/>
      <c r="G408" s="639"/>
      <c r="H408" s="639"/>
      <c r="I408" s="325"/>
      <c r="J408" s="325"/>
      <c r="K408" s="325"/>
      <c r="L408" s="437"/>
      <c r="P408" s="585"/>
    </row>
    <row r="409" spans="1:16" s="456" customFormat="1" ht="12.75" customHeight="1" hidden="1">
      <c r="A409" s="574"/>
      <c r="B409" s="252"/>
      <c r="C409" s="515" t="s">
        <v>159</v>
      </c>
      <c r="D409" s="515"/>
      <c r="E409" s="639"/>
      <c r="F409" s="639"/>
      <c r="G409" s="639"/>
      <c r="H409" s="639"/>
      <c r="I409" s="325"/>
      <c r="J409" s="325"/>
      <c r="K409" s="325"/>
      <c r="L409" s="461"/>
      <c r="P409" s="512"/>
    </row>
    <row r="410" spans="1:16" s="456" customFormat="1" ht="12.75" customHeight="1" hidden="1">
      <c r="A410" s="574"/>
      <c r="B410" s="252"/>
      <c r="C410" s="517" t="s">
        <v>160</v>
      </c>
      <c r="D410" s="515"/>
      <c r="E410" s="639"/>
      <c r="F410" s="639"/>
      <c r="G410" s="639"/>
      <c r="H410" s="639"/>
      <c r="I410" s="325"/>
      <c r="J410" s="325"/>
      <c r="K410" s="325"/>
      <c r="L410" s="461"/>
      <c r="P410" s="512"/>
    </row>
    <row r="411" spans="1:16" s="456" customFormat="1" ht="12.75" customHeight="1" hidden="1">
      <c r="A411" s="574"/>
      <c r="B411" s="252"/>
      <c r="C411" s="515" t="s">
        <v>161</v>
      </c>
      <c r="D411" s="515"/>
      <c r="E411" s="639"/>
      <c r="F411" s="639"/>
      <c r="G411" s="639"/>
      <c r="H411" s="639"/>
      <c r="I411" s="325"/>
      <c r="J411" s="325"/>
      <c r="K411" s="325"/>
      <c r="L411" s="461"/>
      <c r="P411" s="512"/>
    </row>
    <row r="412" spans="1:16" s="456" customFormat="1" ht="12.75" customHeight="1" hidden="1">
      <c r="A412" s="574"/>
      <c r="B412" s="252"/>
      <c r="C412" s="515" t="s">
        <v>162</v>
      </c>
      <c r="D412" s="515"/>
      <c r="E412" s="639"/>
      <c r="F412" s="639"/>
      <c r="G412" s="639"/>
      <c r="H412" s="639"/>
      <c r="I412" s="325"/>
      <c r="J412" s="325"/>
      <c r="K412" s="325"/>
      <c r="L412" s="461"/>
      <c r="P412" s="512"/>
    </row>
    <row r="413" spans="1:16" s="456" customFormat="1" ht="12.75" customHeight="1" hidden="1">
      <c r="A413" s="574"/>
      <c r="B413" s="252"/>
      <c r="C413" s="515" t="s">
        <v>1135</v>
      </c>
      <c r="D413" s="515"/>
      <c r="E413" s="639"/>
      <c r="F413" s="639"/>
      <c r="G413" s="639"/>
      <c r="H413" s="639"/>
      <c r="I413" s="325"/>
      <c r="J413" s="325"/>
      <c r="K413" s="325"/>
      <c r="L413" s="461"/>
      <c r="P413" s="512"/>
    </row>
    <row r="414" spans="1:16" s="303" customFormat="1" ht="12.75" customHeight="1" hidden="1">
      <c r="A414" s="574"/>
      <c r="B414" s="1128" t="s">
        <v>163</v>
      </c>
      <c r="C414" s="1128"/>
      <c r="D414" s="431"/>
      <c r="E414" s="638"/>
      <c r="F414" s="638"/>
      <c r="G414" s="638"/>
      <c r="H414" s="638"/>
      <c r="I414" s="600"/>
      <c r="J414" s="600"/>
      <c r="K414" s="600"/>
      <c r="L414" s="542" t="s">
        <v>164</v>
      </c>
      <c r="P414" s="536"/>
    </row>
    <row r="415" spans="1:16" s="456" customFormat="1" ht="12.75" customHeight="1" hidden="1">
      <c r="A415" s="516"/>
      <c r="B415" s="431"/>
      <c r="C415" s="431" t="s">
        <v>312</v>
      </c>
      <c r="D415" s="517"/>
      <c r="E415" s="577">
        <f>E404+E405+E406+E414</f>
        <v>0</v>
      </c>
      <c r="F415" s="577"/>
      <c r="G415" s="577">
        <f>G404+G405+G406+G414</f>
        <v>0</v>
      </c>
      <c r="H415" s="517"/>
      <c r="I415" s="577">
        <f>I404+I405+I406+I414</f>
        <v>0</v>
      </c>
      <c r="J415" s="577"/>
      <c r="K415" s="577">
        <f>K404+K405+K406+K414</f>
        <v>0</v>
      </c>
      <c r="L415" s="578">
        <f>G415-'CDKT '!I66</f>
        <v>-41876232404</v>
      </c>
      <c r="M415" s="579">
        <f>K415-'CDKT '!K66</f>
        <v>-41876232404</v>
      </c>
      <c r="P415" s="512"/>
    </row>
    <row r="416" spans="1:16" s="456" customFormat="1" ht="12.75" customHeight="1" hidden="1">
      <c r="A416" s="516"/>
      <c r="B416" s="431" t="s">
        <v>323</v>
      </c>
      <c r="C416" s="431"/>
      <c r="D416" s="517"/>
      <c r="E416" s="517"/>
      <c r="F416" s="517"/>
      <c r="G416" s="517"/>
      <c r="H416" s="517"/>
      <c r="I416" s="317"/>
      <c r="J416" s="317"/>
      <c r="K416" s="317"/>
      <c r="L416" s="578"/>
      <c r="M416" s="579"/>
      <c r="P416" s="512"/>
    </row>
    <row r="417" spans="1:16" s="456" customFormat="1" ht="12.75" customHeight="1" hidden="1">
      <c r="A417" s="574" t="s">
        <v>1385</v>
      </c>
      <c r="B417" s="592" t="s">
        <v>165</v>
      </c>
      <c r="C417" s="515"/>
      <c r="D417" s="515"/>
      <c r="E417" s="515"/>
      <c r="F417" s="515"/>
      <c r="G417" s="515"/>
      <c r="H417" s="515"/>
      <c r="I417" s="576" t="e">
        <f>#REF!</f>
        <v>#REF!</v>
      </c>
      <c r="J417" s="576"/>
      <c r="K417" s="576" t="e">
        <f>#REF!</f>
        <v>#REF!</v>
      </c>
      <c r="L417" s="461"/>
      <c r="P417" s="512"/>
    </row>
    <row r="418" spans="1:16" s="456" customFormat="1" ht="12.75" customHeight="1" hidden="1">
      <c r="A418" s="511"/>
      <c r="B418" s="431" t="s">
        <v>1138</v>
      </c>
      <c r="C418" s="431"/>
      <c r="D418" s="431"/>
      <c r="E418" s="431"/>
      <c r="F418" s="431"/>
      <c r="G418" s="431"/>
      <c r="H418" s="431"/>
      <c r="I418" s="317">
        <f>SUM(I419:I424)</f>
        <v>0</v>
      </c>
      <c r="J418" s="317"/>
      <c r="K418" s="317">
        <f>SUM(K419:K424)</f>
        <v>0</v>
      </c>
      <c r="L418" s="578">
        <f>I418-'CDKT '!I72</f>
        <v>-178001659</v>
      </c>
      <c r="M418" s="579">
        <f>K418-'CDKT '!K72</f>
        <v>-29925000</v>
      </c>
      <c r="P418" s="512"/>
    </row>
    <row r="419" spans="1:16" s="456" customFormat="1" ht="12.75" customHeight="1" hidden="1">
      <c r="A419" s="516"/>
      <c r="B419" s="517"/>
      <c r="C419" s="547" t="s">
        <v>166</v>
      </c>
      <c r="D419" s="517"/>
      <c r="E419" s="517"/>
      <c r="F419" s="517"/>
      <c r="G419" s="517"/>
      <c r="H419" s="517"/>
      <c r="I419" s="323"/>
      <c r="J419" s="323"/>
      <c r="K419" s="323"/>
      <c r="L419" s="461"/>
      <c r="P419" s="512"/>
    </row>
    <row r="420" spans="1:16" s="456" customFormat="1" ht="12.75" customHeight="1" hidden="1">
      <c r="A420" s="516"/>
      <c r="B420" s="517"/>
      <c r="C420" s="547" t="s">
        <v>167</v>
      </c>
      <c r="D420" s="517"/>
      <c r="E420" s="517"/>
      <c r="F420" s="517"/>
      <c r="G420" s="517"/>
      <c r="H420" s="517"/>
      <c r="I420" s="323"/>
      <c r="J420" s="323"/>
      <c r="K420" s="323"/>
      <c r="L420" s="461"/>
      <c r="P420" s="512"/>
    </row>
    <row r="421" spans="1:16" s="456" customFormat="1" ht="12.75" customHeight="1" hidden="1">
      <c r="A421" s="516"/>
      <c r="B421" s="517"/>
      <c r="C421" s="547" t="s">
        <v>168</v>
      </c>
      <c r="D421" s="517"/>
      <c r="E421" s="517"/>
      <c r="F421" s="517"/>
      <c r="G421" s="517"/>
      <c r="H421" s="517"/>
      <c r="I421" s="323"/>
      <c r="J421" s="323"/>
      <c r="K421" s="323"/>
      <c r="L421" s="461"/>
      <c r="P421" s="512"/>
    </row>
    <row r="422" spans="1:16" s="456" customFormat="1" ht="12.75" customHeight="1" hidden="1">
      <c r="A422" s="516"/>
      <c r="B422" s="517"/>
      <c r="C422" s="547" t="s">
        <v>169</v>
      </c>
      <c r="D422" s="517"/>
      <c r="E422" s="517"/>
      <c r="F422" s="517"/>
      <c r="G422" s="517"/>
      <c r="H422" s="517"/>
      <c r="I422" s="323"/>
      <c r="J422" s="323"/>
      <c r="K422" s="323"/>
      <c r="L422" s="461"/>
      <c r="P422" s="512"/>
    </row>
    <row r="423" spans="1:16" s="456" customFormat="1" ht="12.75" customHeight="1" hidden="1">
      <c r="A423" s="516"/>
      <c r="B423" s="517"/>
      <c r="C423" s="547" t="s">
        <v>170</v>
      </c>
      <c r="D423" s="517"/>
      <c r="E423" s="517"/>
      <c r="F423" s="517"/>
      <c r="G423" s="517"/>
      <c r="H423" s="517"/>
      <c r="I423" s="323"/>
      <c r="J423" s="323"/>
      <c r="K423" s="323"/>
      <c r="L423" s="461"/>
      <c r="P423" s="512"/>
    </row>
    <row r="424" spans="1:16" s="456" customFormat="1" ht="12.75" customHeight="1" hidden="1">
      <c r="A424" s="516"/>
      <c r="B424" s="517"/>
      <c r="C424" s="547" t="s">
        <v>171</v>
      </c>
      <c r="D424" s="517"/>
      <c r="E424" s="517"/>
      <c r="F424" s="517"/>
      <c r="G424" s="517"/>
      <c r="H424" s="517"/>
      <c r="I424" s="323"/>
      <c r="J424" s="323"/>
      <c r="K424" s="323"/>
      <c r="L424" s="461"/>
      <c r="P424" s="512"/>
    </row>
    <row r="425" spans="1:16" s="456" customFormat="1" ht="12.75" customHeight="1" hidden="1">
      <c r="A425" s="511"/>
      <c r="B425" s="431" t="s">
        <v>172</v>
      </c>
      <c r="C425" s="431"/>
      <c r="D425" s="431"/>
      <c r="E425" s="431"/>
      <c r="F425" s="431"/>
      <c r="G425" s="431"/>
      <c r="H425" s="431"/>
      <c r="I425" s="317">
        <f>I426</f>
        <v>0</v>
      </c>
      <c r="J425" s="317"/>
      <c r="K425" s="317">
        <f>K426</f>
        <v>0</v>
      </c>
      <c r="L425" s="578">
        <f>I425-'CDKT '!I74</f>
        <v>0</v>
      </c>
      <c r="M425" s="579">
        <f>K425-'CDKT '!K74</f>
        <v>0</v>
      </c>
      <c r="P425" s="512"/>
    </row>
    <row r="426" spans="1:16" s="456" customFormat="1" ht="12.75" customHeight="1" hidden="1">
      <c r="A426" s="513"/>
      <c r="B426" s="515"/>
      <c r="C426" s="515" t="s">
        <v>173</v>
      </c>
      <c r="D426" s="515"/>
      <c r="E426" s="515"/>
      <c r="F426" s="515"/>
      <c r="G426" s="515"/>
      <c r="H426" s="515"/>
      <c r="I426" s="309"/>
      <c r="J426" s="309"/>
      <c r="K426" s="309"/>
      <c r="L426" s="461"/>
      <c r="P426" s="512"/>
    </row>
    <row r="427" spans="1:16" s="584" customFormat="1" ht="12.75" customHeight="1" hidden="1">
      <c r="A427" s="516"/>
      <c r="B427" s="517"/>
      <c r="C427" s="641" t="s">
        <v>174</v>
      </c>
      <c r="D427" s="641"/>
      <c r="E427" s="641"/>
      <c r="F427" s="641"/>
      <c r="G427" s="641"/>
      <c r="H427" s="641"/>
      <c r="I427" s="602"/>
      <c r="J427" s="602"/>
      <c r="K427" s="602"/>
      <c r="L427" s="437"/>
      <c r="P427" s="585"/>
    </row>
    <row r="428" spans="1:16" s="456" customFormat="1" ht="12.75" customHeight="1" hidden="1">
      <c r="A428" s="516"/>
      <c r="B428" s="431"/>
      <c r="C428" s="431" t="s">
        <v>312</v>
      </c>
      <c r="D428" s="517"/>
      <c r="E428" s="517"/>
      <c r="F428" s="517"/>
      <c r="G428" s="517"/>
      <c r="H428" s="517"/>
      <c r="I428" s="577">
        <f>I425+I418</f>
        <v>0</v>
      </c>
      <c r="J428" s="317"/>
      <c r="K428" s="577">
        <f>K425+K418</f>
        <v>0</v>
      </c>
      <c r="L428" s="578">
        <f>I428-'CDKT '!I72-'CDKT '!I74</f>
        <v>-178001659</v>
      </c>
      <c r="M428" s="579">
        <f>K428-'CDKT '!K72-'CDKT '!K74</f>
        <v>-29925000</v>
      </c>
      <c r="P428" s="512"/>
    </row>
    <row r="429" spans="1:16" s="456" customFormat="1" ht="12.75" customHeight="1" hidden="1">
      <c r="A429" s="574" t="s">
        <v>711</v>
      </c>
      <c r="B429" s="592" t="s">
        <v>175</v>
      </c>
      <c r="C429" s="515"/>
      <c r="D429" s="515"/>
      <c r="E429" s="515"/>
      <c r="F429" s="515"/>
      <c r="G429" s="515"/>
      <c r="H429" s="515"/>
      <c r="I429" s="576" t="e">
        <f>#REF!</f>
        <v>#REF!</v>
      </c>
      <c r="J429" s="576"/>
      <c r="K429" s="576" t="e">
        <f>#REF!</f>
        <v>#REF!</v>
      </c>
      <c r="L429" s="461"/>
      <c r="P429" s="512"/>
    </row>
    <row r="430" spans="1:16" s="546" customFormat="1" ht="12.75" customHeight="1" hidden="1">
      <c r="A430" s="513"/>
      <c r="B430" s="515" t="s">
        <v>1141</v>
      </c>
      <c r="C430" s="515"/>
      <c r="D430" s="515"/>
      <c r="E430" s="515"/>
      <c r="F430" s="515"/>
      <c r="G430" s="515"/>
      <c r="H430" s="515"/>
      <c r="I430" s="309"/>
      <c r="J430" s="309"/>
      <c r="K430" s="309"/>
      <c r="L430" s="461"/>
      <c r="P430" s="566"/>
    </row>
    <row r="431" spans="1:16" s="546" customFormat="1" ht="12.75" customHeight="1" hidden="1">
      <c r="A431" s="516"/>
      <c r="B431" s="515" t="s">
        <v>177</v>
      </c>
      <c r="C431" s="517"/>
      <c r="D431" s="517"/>
      <c r="E431" s="517"/>
      <c r="F431" s="517"/>
      <c r="G431" s="517"/>
      <c r="H431" s="517"/>
      <c r="I431" s="323"/>
      <c r="J431" s="323"/>
      <c r="K431" s="323"/>
      <c r="L431" s="461"/>
      <c r="P431" s="566"/>
    </row>
    <row r="432" spans="1:16" s="456" customFormat="1" ht="12.75" customHeight="1" hidden="1">
      <c r="A432" s="516"/>
      <c r="B432" s="431"/>
      <c r="C432" s="431" t="s">
        <v>312</v>
      </c>
      <c r="D432" s="517"/>
      <c r="E432" s="517"/>
      <c r="F432" s="517"/>
      <c r="G432" s="517"/>
      <c r="H432" s="517"/>
      <c r="I432" s="577">
        <f>SUM(I430:I431)</f>
        <v>0</v>
      </c>
      <c r="J432" s="317"/>
      <c r="K432" s="577">
        <f>SUM(K430:K431)</f>
        <v>0</v>
      </c>
      <c r="L432" s="578">
        <f>I432-'CDKT '!I80</f>
        <v>0</v>
      </c>
      <c r="M432" s="579">
        <f>K432-'CDKT '!K80</f>
        <v>0</v>
      </c>
      <c r="P432" s="512"/>
    </row>
    <row r="433" spans="1:16" s="456" customFormat="1" ht="12.75" customHeight="1" hidden="1">
      <c r="A433" s="574" t="s">
        <v>1390</v>
      </c>
      <c r="B433" s="431" t="s">
        <v>192</v>
      </c>
      <c r="C433" s="515"/>
      <c r="D433" s="515"/>
      <c r="E433" s="515"/>
      <c r="F433" s="515"/>
      <c r="G433" s="515"/>
      <c r="H433" s="515"/>
      <c r="I433" s="576" t="e">
        <f>#REF!</f>
        <v>#REF!</v>
      </c>
      <c r="J433" s="576"/>
      <c r="K433" s="576" t="e">
        <f>#REF!</f>
        <v>#REF!</v>
      </c>
      <c r="L433" s="461"/>
      <c r="P433" s="512"/>
    </row>
    <row r="434" spans="1:16" s="303" customFormat="1" ht="12.75" customHeight="1" hidden="1">
      <c r="A434" s="511"/>
      <c r="B434" s="515" t="s">
        <v>193</v>
      </c>
      <c r="C434" s="431"/>
      <c r="D434" s="431"/>
      <c r="E434" s="431"/>
      <c r="F434" s="431"/>
      <c r="G434" s="431"/>
      <c r="H434" s="431"/>
      <c r="I434" s="317"/>
      <c r="J434" s="317"/>
      <c r="K434" s="317"/>
      <c r="L434" s="542"/>
      <c r="P434" s="536"/>
    </row>
    <row r="435" spans="1:16" s="303" customFormat="1" ht="12.75" customHeight="1" hidden="1">
      <c r="A435" s="511"/>
      <c r="B435" s="515" t="s">
        <v>194</v>
      </c>
      <c r="C435" s="431"/>
      <c r="D435" s="431"/>
      <c r="E435" s="431"/>
      <c r="F435" s="431"/>
      <c r="G435" s="431"/>
      <c r="H435" s="431"/>
      <c r="I435" s="317"/>
      <c r="J435" s="317"/>
      <c r="K435" s="317"/>
      <c r="L435" s="542"/>
      <c r="P435" s="536"/>
    </row>
    <row r="436" spans="1:16" s="303" customFormat="1" ht="12.75" customHeight="1" hidden="1">
      <c r="A436" s="511"/>
      <c r="B436" s="515" t="s">
        <v>1148</v>
      </c>
      <c r="C436" s="431"/>
      <c r="D436" s="431"/>
      <c r="E436" s="431"/>
      <c r="F436" s="431"/>
      <c r="G436" s="431"/>
      <c r="H436" s="431"/>
      <c r="I436" s="317"/>
      <c r="J436" s="317"/>
      <c r="K436" s="317"/>
      <c r="L436" s="542"/>
      <c r="P436" s="536"/>
    </row>
    <row r="437" spans="1:16" s="303" customFormat="1" ht="12.75" customHeight="1" hidden="1">
      <c r="A437" s="511"/>
      <c r="B437" s="515" t="s">
        <v>1149</v>
      </c>
      <c r="C437" s="431"/>
      <c r="D437" s="431"/>
      <c r="E437" s="431"/>
      <c r="F437" s="431"/>
      <c r="G437" s="431"/>
      <c r="H437" s="431"/>
      <c r="I437" s="317"/>
      <c r="J437" s="317"/>
      <c r="K437" s="317"/>
      <c r="L437" s="542"/>
      <c r="P437" s="536"/>
    </row>
    <row r="438" spans="1:16" s="303" customFormat="1" ht="12.75" customHeight="1" hidden="1">
      <c r="A438" s="511"/>
      <c r="B438" s="515" t="s">
        <v>1150</v>
      </c>
      <c r="C438" s="431"/>
      <c r="D438" s="431"/>
      <c r="E438" s="431"/>
      <c r="F438" s="431"/>
      <c r="G438" s="431"/>
      <c r="H438" s="431"/>
      <c r="I438" s="317"/>
      <c r="J438" s="317"/>
      <c r="K438" s="317"/>
      <c r="L438" s="542"/>
      <c r="P438" s="536"/>
    </row>
    <row r="439" spans="1:16" s="303" customFormat="1" ht="12.75" customHeight="1" hidden="1">
      <c r="A439" s="511"/>
      <c r="B439" s="515" t="s">
        <v>195</v>
      </c>
      <c r="C439" s="431"/>
      <c r="D439" s="431"/>
      <c r="E439" s="431"/>
      <c r="F439" s="431"/>
      <c r="G439" s="431"/>
      <c r="H439" s="431"/>
      <c r="I439" s="317"/>
      <c r="J439" s="317"/>
      <c r="K439" s="317"/>
      <c r="L439" s="542"/>
      <c r="P439" s="536"/>
    </row>
    <row r="440" spans="1:16" s="303" customFormat="1" ht="12.75" customHeight="1" hidden="1">
      <c r="A440" s="511"/>
      <c r="B440" s="515" t="s">
        <v>196</v>
      </c>
      <c r="C440" s="431"/>
      <c r="D440" s="431"/>
      <c r="E440" s="431"/>
      <c r="F440" s="431"/>
      <c r="G440" s="431"/>
      <c r="H440" s="431"/>
      <c r="I440" s="317"/>
      <c r="J440" s="317"/>
      <c r="K440" s="317"/>
      <c r="L440" s="542"/>
      <c r="P440" s="536"/>
    </row>
    <row r="441" spans="1:16" s="303" customFormat="1" ht="12.75" customHeight="1" hidden="1">
      <c r="A441" s="511"/>
      <c r="B441" s="515" t="s">
        <v>1151</v>
      </c>
      <c r="C441" s="431"/>
      <c r="D441" s="431"/>
      <c r="E441" s="431"/>
      <c r="F441" s="431"/>
      <c r="G441" s="431"/>
      <c r="H441" s="431"/>
      <c r="I441" s="317"/>
      <c r="J441" s="317"/>
      <c r="K441" s="317"/>
      <c r="L441" s="542"/>
      <c r="P441" s="536"/>
    </row>
    <row r="442" spans="1:16" s="456" customFormat="1" ht="12.75" customHeight="1" hidden="1">
      <c r="A442" s="513"/>
      <c r="B442" s="515" t="s">
        <v>197</v>
      </c>
      <c r="C442" s="515"/>
      <c r="D442" s="515"/>
      <c r="E442" s="515"/>
      <c r="F442" s="515"/>
      <c r="G442" s="515"/>
      <c r="H442" s="515"/>
      <c r="I442" s="309"/>
      <c r="J442" s="309"/>
      <c r="K442" s="309"/>
      <c r="L442" s="461"/>
      <c r="P442" s="512"/>
    </row>
    <row r="443" spans="1:16" s="456" customFormat="1" ht="12.75" customHeight="1" hidden="1">
      <c r="A443" s="516"/>
      <c r="B443" s="431"/>
      <c r="C443" s="431" t="s">
        <v>312</v>
      </c>
      <c r="D443" s="517"/>
      <c r="E443" s="517"/>
      <c r="F443" s="517"/>
      <c r="G443" s="517"/>
      <c r="H443" s="517"/>
      <c r="I443" s="577">
        <f>SUM(I441:I442)</f>
        <v>0</v>
      </c>
      <c r="J443" s="317"/>
      <c r="K443" s="577">
        <f>SUM(K441:K442)</f>
        <v>0</v>
      </c>
      <c r="L443" s="578">
        <f>I443-'CDKT '!I92</f>
        <v>-2076998881</v>
      </c>
      <c r="M443" s="579">
        <f>K443-'CDKT '!K92</f>
        <v>-1891996543</v>
      </c>
      <c r="P443" s="512"/>
    </row>
    <row r="444" spans="1:16" s="456" customFormat="1" ht="12.75" customHeight="1" hidden="1">
      <c r="A444" s="574" t="s">
        <v>1392</v>
      </c>
      <c r="B444" s="431" t="s">
        <v>199</v>
      </c>
      <c r="C444" s="515"/>
      <c r="D444" s="515"/>
      <c r="E444" s="515"/>
      <c r="F444" s="515"/>
      <c r="G444" s="515"/>
      <c r="H444" s="515"/>
      <c r="I444" s="576" t="e">
        <f>#REF!</f>
        <v>#REF!</v>
      </c>
      <c r="J444" s="576"/>
      <c r="K444" s="576" t="e">
        <f>#REF!</f>
        <v>#REF!</v>
      </c>
      <c r="L444" s="461"/>
      <c r="P444" s="512"/>
    </row>
    <row r="445" spans="1:16" s="456" customFormat="1" ht="12.75" customHeight="1" hidden="1">
      <c r="A445" s="513"/>
      <c r="B445" s="515" t="s">
        <v>200</v>
      </c>
      <c r="C445" s="515"/>
      <c r="D445" s="515"/>
      <c r="E445" s="515"/>
      <c r="F445" s="515"/>
      <c r="G445" s="515"/>
      <c r="H445" s="515"/>
      <c r="I445" s="309"/>
      <c r="J445" s="309"/>
      <c r="K445" s="309"/>
      <c r="L445" s="461"/>
      <c r="P445" s="512"/>
    </row>
    <row r="446" spans="1:16" s="456" customFormat="1" ht="12.75" customHeight="1" hidden="1">
      <c r="A446" s="513"/>
      <c r="B446" s="515" t="s">
        <v>201</v>
      </c>
      <c r="C446" s="515"/>
      <c r="D446" s="515"/>
      <c r="E446" s="515"/>
      <c r="F446" s="515"/>
      <c r="G446" s="515"/>
      <c r="H446" s="515"/>
      <c r="I446" s="309"/>
      <c r="J446" s="309"/>
      <c r="K446" s="309"/>
      <c r="L446" s="461"/>
      <c r="P446" s="512"/>
    </row>
    <row r="447" spans="1:16" s="456" customFormat="1" ht="12.75" customHeight="1" hidden="1">
      <c r="A447" s="513"/>
      <c r="B447" s="515" t="s">
        <v>202</v>
      </c>
      <c r="C447" s="515"/>
      <c r="D447" s="515"/>
      <c r="E447" s="515"/>
      <c r="F447" s="515"/>
      <c r="G447" s="515"/>
      <c r="H447" s="515"/>
      <c r="I447" s="309"/>
      <c r="J447" s="309"/>
      <c r="K447" s="309"/>
      <c r="L447" s="461"/>
      <c r="P447" s="512"/>
    </row>
    <row r="448" spans="1:16" s="456" customFormat="1" ht="12.75" customHeight="1" hidden="1">
      <c r="A448" s="513"/>
      <c r="B448" s="515" t="s">
        <v>203</v>
      </c>
      <c r="C448" s="515"/>
      <c r="D448" s="515"/>
      <c r="E448" s="515"/>
      <c r="F448" s="515"/>
      <c r="G448" s="515"/>
      <c r="H448" s="515"/>
      <c r="I448" s="309"/>
      <c r="J448" s="309"/>
      <c r="K448" s="309"/>
      <c r="L448" s="461"/>
      <c r="P448" s="512"/>
    </row>
    <row r="449" spans="1:16" s="456" customFormat="1" ht="12.75" customHeight="1" hidden="1">
      <c r="A449" s="516"/>
      <c r="B449" s="431"/>
      <c r="C449" s="431" t="s">
        <v>312</v>
      </c>
      <c r="D449" s="517"/>
      <c r="E449" s="517"/>
      <c r="F449" s="517"/>
      <c r="G449" s="517"/>
      <c r="H449" s="517"/>
      <c r="I449" s="577">
        <f>SUM(I447:I448)</f>
        <v>0</v>
      </c>
      <c r="J449" s="317"/>
      <c r="K449" s="577">
        <f>SUM(K447:K448)</f>
        <v>0</v>
      </c>
      <c r="L449" s="578">
        <f>I449-'CDKT '!I98</f>
        <v>0</v>
      </c>
      <c r="M449" s="579">
        <f>K449-'CDKT '!K98</f>
        <v>0</v>
      </c>
      <c r="P449" s="512"/>
    </row>
    <row r="450" spans="1:16" s="456" customFormat="1" ht="12.75" customHeight="1" hidden="1">
      <c r="A450" s="574" t="s">
        <v>1395</v>
      </c>
      <c r="B450" s="431" t="s">
        <v>205</v>
      </c>
      <c r="C450" s="515"/>
      <c r="D450" s="515"/>
      <c r="E450" s="515"/>
      <c r="F450" s="515"/>
      <c r="G450" s="515"/>
      <c r="H450" s="515"/>
      <c r="I450" s="576" t="e">
        <f>#REF!</f>
        <v>#REF!</v>
      </c>
      <c r="J450" s="576"/>
      <c r="K450" s="576" t="e">
        <f>#REF!</f>
        <v>#REF!</v>
      </c>
      <c r="L450" s="461"/>
      <c r="P450" s="512"/>
    </row>
    <row r="451" spans="1:16" s="456" customFormat="1" ht="12.75" customHeight="1" hidden="1">
      <c r="A451" s="513"/>
      <c r="B451" s="515" t="s">
        <v>1157</v>
      </c>
      <c r="C451" s="515"/>
      <c r="D451" s="515"/>
      <c r="E451" s="515"/>
      <c r="F451" s="515"/>
      <c r="G451" s="515"/>
      <c r="H451" s="515"/>
      <c r="I451" s="309"/>
      <c r="J451" s="309"/>
      <c r="K451" s="309"/>
      <c r="L451" s="461"/>
      <c r="P451" s="512"/>
    </row>
    <row r="452" spans="1:16" s="456" customFormat="1" ht="12.75" customHeight="1" hidden="1">
      <c r="A452" s="513"/>
      <c r="B452" s="515" t="s">
        <v>1158</v>
      </c>
      <c r="C452" s="515"/>
      <c r="D452" s="515"/>
      <c r="E452" s="515"/>
      <c r="F452" s="515"/>
      <c r="G452" s="515"/>
      <c r="H452" s="515"/>
      <c r="I452" s="309"/>
      <c r="J452" s="309"/>
      <c r="K452" s="309"/>
      <c r="L452" s="461"/>
      <c r="P452" s="512"/>
    </row>
    <row r="453" spans="1:16" s="456" customFormat="1" ht="12.75" customHeight="1" hidden="1">
      <c r="A453" s="513"/>
      <c r="B453" s="515" t="s">
        <v>206</v>
      </c>
      <c r="C453" s="515"/>
      <c r="D453" s="515"/>
      <c r="E453" s="515"/>
      <c r="F453" s="515"/>
      <c r="G453" s="515"/>
      <c r="H453" s="515"/>
      <c r="I453" s="309"/>
      <c r="J453" s="309"/>
      <c r="K453" s="309"/>
      <c r="L453" s="461"/>
      <c r="P453" s="512"/>
    </row>
    <row r="454" spans="1:16" s="456" customFormat="1" ht="12.75" customHeight="1" hidden="1">
      <c r="A454" s="513"/>
      <c r="B454" s="515" t="s">
        <v>1160</v>
      </c>
      <c r="C454" s="515"/>
      <c r="D454" s="515"/>
      <c r="E454" s="515"/>
      <c r="F454" s="515"/>
      <c r="G454" s="515"/>
      <c r="H454" s="515"/>
      <c r="I454" s="309"/>
      <c r="J454" s="309"/>
      <c r="K454" s="309"/>
      <c r="L454" s="461"/>
      <c r="P454" s="512"/>
    </row>
    <row r="455" spans="1:16" s="456" customFormat="1" ht="12.75" customHeight="1" hidden="1">
      <c r="A455" s="513"/>
      <c r="B455" s="515" t="s">
        <v>207</v>
      </c>
      <c r="C455" s="515"/>
      <c r="D455" s="515"/>
      <c r="E455" s="515"/>
      <c r="F455" s="515"/>
      <c r="G455" s="515"/>
      <c r="H455" s="515"/>
      <c r="I455" s="309"/>
      <c r="J455" s="309"/>
      <c r="K455" s="309"/>
      <c r="L455" s="461"/>
      <c r="P455" s="512"/>
    </row>
    <row r="456" spans="1:16" s="456" customFormat="1" ht="12.75" customHeight="1" hidden="1">
      <c r="A456" s="513"/>
      <c r="B456" s="515" t="s">
        <v>208</v>
      </c>
      <c r="C456" s="515"/>
      <c r="D456" s="515"/>
      <c r="E456" s="515"/>
      <c r="F456" s="515"/>
      <c r="G456" s="515"/>
      <c r="H456" s="515"/>
      <c r="I456" s="309"/>
      <c r="J456" s="309"/>
      <c r="K456" s="309"/>
      <c r="L456" s="461"/>
      <c r="P456" s="512"/>
    </row>
    <row r="457" spans="1:16" s="456" customFormat="1" ht="12.75" customHeight="1" hidden="1">
      <c r="A457" s="513"/>
      <c r="B457" s="515" t="s">
        <v>209</v>
      </c>
      <c r="C457" s="515"/>
      <c r="D457" s="515"/>
      <c r="E457" s="515"/>
      <c r="F457" s="515"/>
      <c r="G457" s="515"/>
      <c r="H457" s="515"/>
      <c r="I457" s="309"/>
      <c r="J457" s="309"/>
      <c r="K457" s="309"/>
      <c r="L457" s="461"/>
      <c r="P457" s="512"/>
    </row>
    <row r="458" spans="1:16" s="456" customFormat="1" ht="12.75" customHeight="1" hidden="1">
      <c r="A458" s="516"/>
      <c r="B458" s="431"/>
      <c r="C458" s="431" t="s">
        <v>312</v>
      </c>
      <c r="D458" s="517"/>
      <c r="E458" s="517"/>
      <c r="F458" s="517"/>
      <c r="G458" s="517"/>
      <c r="H458" s="517"/>
      <c r="I458" s="577">
        <f>SUM(I456:I457)</f>
        <v>0</v>
      </c>
      <c r="J458" s="317"/>
      <c r="K458" s="577">
        <f>SUM(K456:K457)</f>
        <v>0</v>
      </c>
      <c r="L458" s="578">
        <f>I458-'CDKT '!I107</f>
        <v>0</v>
      </c>
      <c r="M458" s="579">
        <f>K458-'CDKT '!K107</f>
        <v>0</v>
      </c>
      <c r="P458" s="512"/>
    </row>
    <row r="459" spans="1:16" s="456" customFormat="1" ht="12.75" customHeight="1" hidden="1">
      <c r="A459" s="574" t="s">
        <v>301</v>
      </c>
      <c r="B459" s="431" t="s">
        <v>211</v>
      </c>
      <c r="C459" s="515"/>
      <c r="D459" s="515"/>
      <c r="E459" s="515"/>
      <c r="F459" s="515"/>
      <c r="G459" s="515"/>
      <c r="H459" s="515"/>
      <c r="I459" s="576" t="e">
        <f>#REF!</f>
        <v>#REF!</v>
      </c>
      <c r="J459" s="576"/>
      <c r="K459" s="576" t="e">
        <f>#REF!</f>
        <v>#REF!</v>
      </c>
      <c r="L459" s="461"/>
      <c r="P459" s="512"/>
    </row>
    <row r="460" spans="1:16" s="456" customFormat="1" ht="12.75" customHeight="1" hidden="1">
      <c r="A460" s="513"/>
      <c r="B460" s="515" t="s">
        <v>212</v>
      </c>
      <c r="C460" s="515"/>
      <c r="D460" s="431"/>
      <c r="E460" s="431"/>
      <c r="F460" s="431"/>
      <c r="G460" s="431"/>
      <c r="H460" s="515"/>
      <c r="I460" s="309"/>
      <c r="J460" s="309"/>
      <c r="K460" s="309"/>
      <c r="L460" s="461"/>
      <c r="P460" s="512"/>
    </row>
    <row r="461" spans="1:16" s="456" customFormat="1" ht="12.75" customHeight="1" hidden="1">
      <c r="A461" s="513"/>
      <c r="B461" s="515" t="s">
        <v>213</v>
      </c>
      <c r="C461" s="515"/>
      <c r="D461" s="431"/>
      <c r="E461" s="431"/>
      <c r="F461" s="431"/>
      <c r="G461" s="431"/>
      <c r="H461" s="515"/>
      <c r="I461" s="309"/>
      <c r="J461" s="309"/>
      <c r="K461" s="309"/>
      <c r="L461" s="461"/>
      <c r="P461" s="512"/>
    </row>
    <row r="462" spans="1:16" s="456" customFormat="1" ht="12.75" customHeight="1" hidden="1">
      <c r="A462" s="511"/>
      <c r="B462" s="515" t="s">
        <v>214</v>
      </c>
      <c r="C462" s="431"/>
      <c r="D462" s="431"/>
      <c r="E462" s="431"/>
      <c r="F462" s="431"/>
      <c r="G462" s="431"/>
      <c r="H462" s="515"/>
      <c r="I462" s="317"/>
      <c r="J462" s="317"/>
      <c r="K462" s="317"/>
      <c r="L462" s="461"/>
      <c r="P462" s="512"/>
    </row>
    <row r="463" spans="1:16" s="456" customFormat="1" ht="12.75" customHeight="1" hidden="1">
      <c r="A463" s="516"/>
      <c r="B463" s="431"/>
      <c r="C463" s="431" t="s">
        <v>312</v>
      </c>
      <c r="D463" s="517"/>
      <c r="E463" s="517"/>
      <c r="F463" s="517"/>
      <c r="G463" s="517"/>
      <c r="H463" s="517"/>
      <c r="I463" s="577">
        <f>SUM(I460:I462)</f>
        <v>0</v>
      </c>
      <c r="J463" s="317"/>
      <c r="K463" s="577">
        <f>SUM(K460:K462)</f>
        <v>0</v>
      </c>
      <c r="L463" s="578">
        <f>I463-'CDKT '!I111</f>
        <v>0</v>
      </c>
      <c r="M463" s="579">
        <f>K463-'CDKT '!K111</f>
        <v>0</v>
      </c>
      <c r="P463" s="512"/>
    </row>
    <row r="464" spans="1:16" s="456" customFormat="1" ht="12.75" customHeight="1" hidden="1">
      <c r="A464" s="574" t="s">
        <v>712</v>
      </c>
      <c r="B464" s="431" t="s">
        <v>216</v>
      </c>
      <c r="C464" s="515"/>
      <c r="D464" s="515"/>
      <c r="E464" s="515"/>
      <c r="F464" s="515"/>
      <c r="G464" s="515"/>
      <c r="H464" s="515"/>
      <c r="I464" s="576" t="e">
        <f>#REF!</f>
        <v>#REF!</v>
      </c>
      <c r="J464" s="576"/>
      <c r="K464" s="576" t="e">
        <f>#REF!</f>
        <v>#REF!</v>
      </c>
      <c r="L464" s="461"/>
      <c r="P464" s="512"/>
    </row>
    <row r="465" spans="1:16" s="456" customFormat="1" ht="12.75" customHeight="1" hidden="1">
      <c r="A465" s="516"/>
      <c r="B465" s="431" t="s">
        <v>1162</v>
      </c>
      <c r="C465" s="431"/>
      <c r="D465" s="517"/>
      <c r="E465" s="517"/>
      <c r="F465" s="517"/>
      <c r="G465" s="517"/>
      <c r="H465" s="517"/>
      <c r="I465" s="317">
        <f>I466+I469+I470</f>
        <v>0</v>
      </c>
      <c r="J465" s="317"/>
      <c r="K465" s="317">
        <f>K466+K469+K470</f>
        <v>0</v>
      </c>
      <c r="L465" s="578"/>
      <c r="M465" s="579"/>
      <c r="P465" s="512"/>
    </row>
    <row r="466" spans="1:16" s="456" customFormat="1" ht="12.75" customHeight="1" hidden="1">
      <c r="A466" s="516"/>
      <c r="B466" s="431"/>
      <c r="C466" s="515" t="s">
        <v>176</v>
      </c>
      <c r="D466" s="517"/>
      <c r="E466" s="517"/>
      <c r="F466" s="517"/>
      <c r="G466" s="517"/>
      <c r="H466" s="517"/>
      <c r="I466" s="309">
        <v>0</v>
      </c>
      <c r="J466" s="317"/>
      <c r="K466" s="309">
        <f>SUM(K467:K468)</f>
        <v>0</v>
      </c>
      <c r="L466" s="578"/>
      <c r="M466" s="579"/>
      <c r="P466" s="512"/>
    </row>
    <row r="467" spans="1:16" s="584" customFormat="1" ht="12.75" customHeight="1" hidden="1">
      <c r="A467" s="516"/>
      <c r="B467" s="534"/>
      <c r="C467" s="517" t="s">
        <v>217</v>
      </c>
      <c r="D467" s="517"/>
      <c r="E467" s="517"/>
      <c r="F467" s="517"/>
      <c r="G467" s="517"/>
      <c r="H467" s="517"/>
      <c r="I467" s="535"/>
      <c r="J467" s="535"/>
      <c r="K467" s="535"/>
      <c r="L467" s="642"/>
      <c r="M467" s="643"/>
      <c r="P467" s="585"/>
    </row>
    <row r="468" spans="1:16" s="584" customFormat="1" ht="12.75" customHeight="1" hidden="1">
      <c r="A468" s="516"/>
      <c r="B468" s="534"/>
      <c r="C468" s="517" t="s">
        <v>218</v>
      </c>
      <c r="D468" s="517"/>
      <c r="E468" s="517"/>
      <c r="F468" s="517"/>
      <c r="G468" s="517"/>
      <c r="H468" s="517"/>
      <c r="I468" s="535"/>
      <c r="J468" s="535"/>
      <c r="K468" s="535"/>
      <c r="L468" s="642"/>
      <c r="M468" s="643"/>
      <c r="P468" s="585"/>
    </row>
    <row r="469" spans="1:16" s="456" customFormat="1" ht="12.75" customHeight="1" hidden="1">
      <c r="A469" s="516"/>
      <c r="B469" s="431"/>
      <c r="C469" s="515" t="s">
        <v>219</v>
      </c>
      <c r="D469" s="517"/>
      <c r="E469" s="517"/>
      <c r="F469" s="517"/>
      <c r="G469" s="517"/>
      <c r="H469" s="517"/>
      <c r="I469" s="317"/>
      <c r="J469" s="317"/>
      <c r="K469" s="317"/>
      <c r="L469" s="578"/>
      <c r="M469" s="579"/>
      <c r="P469" s="512"/>
    </row>
    <row r="470" spans="1:16" s="456" customFormat="1" ht="12.75" customHeight="1" hidden="1">
      <c r="A470" s="516"/>
      <c r="B470" s="431"/>
      <c r="C470" s="515" t="s">
        <v>1164</v>
      </c>
      <c r="D470" s="517"/>
      <c r="E470" s="517"/>
      <c r="F470" s="517"/>
      <c r="G470" s="517"/>
      <c r="H470" s="517"/>
      <c r="I470" s="317"/>
      <c r="J470" s="317"/>
      <c r="K470" s="317"/>
      <c r="L470" s="578"/>
      <c r="M470" s="579"/>
      <c r="P470" s="512"/>
    </row>
    <row r="471" spans="1:16" s="456" customFormat="1" ht="12.75" customHeight="1" hidden="1">
      <c r="A471" s="516"/>
      <c r="B471" s="431" t="s">
        <v>1163</v>
      </c>
      <c r="C471" s="431"/>
      <c r="D471" s="517"/>
      <c r="E471" s="517"/>
      <c r="F471" s="517"/>
      <c r="G471" s="517"/>
      <c r="H471" s="517"/>
      <c r="I471" s="317">
        <f>I472+I473</f>
        <v>0</v>
      </c>
      <c r="J471" s="317"/>
      <c r="K471" s="317">
        <f>K472+K473</f>
        <v>0</v>
      </c>
      <c r="L471" s="578"/>
      <c r="M471" s="579"/>
      <c r="P471" s="512"/>
    </row>
    <row r="472" spans="1:16" s="456" customFormat="1" ht="12.75" customHeight="1" hidden="1">
      <c r="A472" s="516"/>
      <c r="B472" s="431"/>
      <c r="C472" s="515" t="s">
        <v>220</v>
      </c>
      <c r="D472" s="517"/>
      <c r="E472" s="517"/>
      <c r="F472" s="517"/>
      <c r="G472" s="517"/>
      <c r="H472" s="517"/>
      <c r="I472" s="317"/>
      <c r="J472" s="317"/>
      <c r="K472" s="317"/>
      <c r="L472" s="578"/>
      <c r="M472" s="579"/>
      <c r="P472" s="512"/>
    </row>
    <row r="473" spans="1:16" s="456" customFormat="1" ht="12.75" customHeight="1" hidden="1">
      <c r="A473" s="516"/>
      <c r="B473" s="431"/>
      <c r="C473" s="515" t="s">
        <v>221</v>
      </c>
      <c r="D473" s="517"/>
      <c r="E473" s="517"/>
      <c r="F473" s="517"/>
      <c r="G473" s="517"/>
      <c r="H473" s="517"/>
      <c r="I473" s="317"/>
      <c r="J473" s="317"/>
      <c r="K473" s="317"/>
      <c r="L473" s="578"/>
      <c r="M473" s="579"/>
      <c r="P473" s="512"/>
    </row>
    <row r="474" spans="1:16" s="456" customFormat="1" ht="12.75" customHeight="1" hidden="1">
      <c r="A474" s="516"/>
      <c r="B474" s="431"/>
      <c r="C474" s="431" t="s">
        <v>312</v>
      </c>
      <c r="D474" s="517"/>
      <c r="E474" s="517"/>
      <c r="F474" s="517"/>
      <c r="G474" s="517"/>
      <c r="H474" s="517"/>
      <c r="I474" s="577">
        <f>I471+I465</f>
        <v>0</v>
      </c>
      <c r="J474" s="317"/>
      <c r="K474" s="577">
        <f>K471+K465</f>
        <v>0</v>
      </c>
      <c r="L474" s="578">
        <f>I474-'CDKT '!I96</f>
        <v>0</v>
      </c>
      <c r="M474" s="579">
        <f>K474-'CDKT '!K96</f>
        <v>0</v>
      </c>
      <c r="P474" s="512"/>
    </row>
    <row r="475" spans="1:16" s="456" customFormat="1" ht="12.75" customHeight="1" hidden="1">
      <c r="A475" s="513"/>
      <c r="B475" s="431" t="s">
        <v>222</v>
      </c>
      <c r="C475" s="644"/>
      <c r="D475" s="644"/>
      <c r="E475" s="644"/>
      <c r="F475" s="644"/>
      <c r="G475" s="644"/>
      <c r="H475" s="464"/>
      <c r="I475" s="598"/>
      <c r="J475" s="598"/>
      <c r="K475" s="598"/>
      <c r="L475" s="461"/>
      <c r="P475" s="512"/>
    </row>
    <row r="476" spans="1:16" s="456" customFormat="1" ht="12.75" customHeight="1" hidden="1">
      <c r="A476" s="513"/>
      <c r="B476" s="633" t="s">
        <v>179</v>
      </c>
      <c r="C476" s="645"/>
      <c r="D476" s="646"/>
      <c r="E476" s="646"/>
      <c r="F476" s="646"/>
      <c r="G476" s="646"/>
      <c r="H476" s="646"/>
      <c r="I476" s="646"/>
      <c r="J476" s="646"/>
      <c r="K476" s="646"/>
      <c r="L476" s="461"/>
      <c r="P476" s="512"/>
    </row>
    <row r="477" spans="1:16" s="456" customFormat="1" ht="12.75" customHeight="1" hidden="1">
      <c r="A477" s="513"/>
      <c r="B477" s="646"/>
      <c r="C477" s="647" t="s">
        <v>180</v>
      </c>
      <c r="D477" s="647"/>
      <c r="E477" s="648" t="s">
        <v>181</v>
      </c>
      <c r="F477" s="649"/>
      <c r="G477" s="648" t="s">
        <v>182</v>
      </c>
      <c r="H477" s="650"/>
      <c r="I477" s="648" t="s">
        <v>183</v>
      </c>
      <c r="J477" s="650"/>
      <c r="K477" s="648" t="s">
        <v>184</v>
      </c>
      <c r="L477" s="461"/>
      <c r="P477" s="512"/>
    </row>
    <row r="478" spans="1:16" s="456" customFormat="1" ht="12.75" customHeight="1" hidden="1">
      <c r="A478" s="513"/>
      <c r="B478" s="646"/>
      <c r="C478" s="646"/>
      <c r="D478" s="646"/>
      <c r="E478" s="646"/>
      <c r="F478" s="646"/>
      <c r="G478" s="646"/>
      <c r="H478" s="646"/>
      <c r="I478" s="646"/>
      <c r="J478" s="646"/>
      <c r="K478" s="646"/>
      <c r="L478" s="461"/>
      <c r="P478" s="512"/>
    </row>
    <row r="479" spans="1:16" s="456" customFormat="1" ht="12.75" customHeight="1" hidden="1">
      <c r="A479" s="513"/>
      <c r="B479" s="646"/>
      <c r="C479" s="646"/>
      <c r="D479" s="651"/>
      <c r="E479" s="651"/>
      <c r="F479" s="651"/>
      <c r="G479" s="651"/>
      <c r="H479" s="651"/>
      <c r="I479" s="651"/>
      <c r="J479" s="651"/>
      <c r="K479" s="651"/>
      <c r="L479" s="461"/>
      <c r="P479" s="512"/>
    </row>
    <row r="480" spans="1:16" s="456" customFormat="1" ht="12.75" customHeight="1" hidden="1">
      <c r="A480" s="513"/>
      <c r="B480" s="431" t="s">
        <v>223</v>
      </c>
      <c r="C480" s="644"/>
      <c r="D480" s="644"/>
      <c r="E480" s="644"/>
      <c r="F480" s="644"/>
      <c r="G480" s="644"/>
      <c r="H480" s="464"/>
      <c r="I480" s="598"/>
      <c r="J480" s="598"/>
      <c r="K480" s="598"/>
      <c r="L480" s="461"/>
      <c r="P480" s="512"/>
    </row>
    <row r="481" spans="1:16" s="456" customFormat="1" ht="12.75" customHeight="1" hidden="1">
      <c r="A481" s="513"/>
      <c r="B481" s="633" t="s">
        <v>179</v>
      </c>
      <c r="C481" s="645"/>
      <c r="D481" s="646"/>
      <c r="E481" s="646"/>
      <c r="F481" s="646"/>
      <c r="G481" s="646"/>
      <c r="H481" s="646"/>
      <c r="I481" s="646"/>
      <c r="J481" s="646"/>
      <c r="K481" s="646"/>
      <c r="L481" s="461"/>
      <c r="P481" s="512"/>
    </row>
    <row r="482" spans="1:16" s="456" customFormat="1" ht="12.75" customHeight="1" hidden="1">
      <c r="A482" s="513"/>
      <c r="B482" s="646"/>
      <c r="C482" s="647" t="s">
        <v>180</v>
      </c>
      <c r="D482" s="647"/>
      <c r="E482" s="648" t="s">
        <v>224</v>
      </c>
      <c r="F482" s="649"/>
      <c r="G482" s="648" t="s">
        <v>182</v>
      </c>
      <c r="H482" s="650"/>
      <c r="I482" s="648" t="s">
        <v>183</v>
      </c>
      <c r="J482" s="650"/>
      <c r="K482" s="648" t="s">
        <v>225</v>
      </c>
      <c r="L482" s="461"/>
      <c r="P482" s="512"/>
    </row>
    <row r="483" spans="1:16" s="456" customFormat="1" ht="12.75" customHeight="1" hidden="1">
      <c r="A483" s="513"/>
      <c r="B483" s="646"/>
      <c r="C483" s="646"/>
      <c r="D483" s="646"/>
      <c r="E483" s="646"/>
      <c r="F483" s="646"/>
      <c r="G483" s="646"/>
      <c r="H483" s="646"/>
      <c r="I483" s="646"/>
      <c r="J483" s="646"/>
      <c r="K483" s="646"/>
      <c r="L483" s="461"/>
      <c r="P483" s="512"/>
    </row>
    <row r="484" spans="1:16" s="456" customFormat="1" ht="12.75" customHeight="1" hidden="1">
      <c r="A484" s="513"/>
      <c r="B484" s="646"/>
      <c r="C484" s="646"/>
      <c r="D484" s="651"/>
      <c r="E484" s="651"/>
      <c r="F484" s="651"/>
      <c r="G484" s="651"/>
      <c r="H484" s="651"/>
      <c r="I484" s="651"/>
      <c r="J484" s="651"/>
      <c r="K484" s="651"/>
      <c r="L484" s="461"/>
      <c r="P484" s="512"/>
    </row>
    <row r="485" spans="1:16" s="456" customFormat="1" ht="12.75" customHeight="1" hidden="1">
      <c r="A485" s="513"/>
      <c r="B485" s="1130" t="s">
        <v>713</v>
      </c>
      <c r="C485" s="1130"/>
      <c r="D485" s="1130"/>
      <c r="E485" s="1130"/>
      <c r="F485" s="1130"/>
      <c r="G485" s="1130"/>
      <c r="H485" s="1130"/>
      <c r="I485" s="1130"/>
      <c r="J485" s="1130"/>
      <c r="K485" s="1130"/>
      <c r="L485" s="461"/>
      <c r="P485" s="512"/>
    </row>
    <row r="486" spans="1:16" s="456" customFormat="1" ht="12.75" customHeight="1" hidden="1">
      <c r="A486" s="513"/>
      <c r="B486" s="431" t="s">
        <v>226</v>
      </c>
      <c r="C486" s="652"/>
      <c r="D486" s="431"/>
      <c r="E486" s="626" t="s">
        <v>931</v>
      </c>
      <c r="F486" s="626"/>
      <c r="G486" s="626"/>
      <c r="H486" s="544"/>
      <c r="I486" s="580" t="s">
        <v>227</v>
      </c>
      <c r="J486" s="580"/>
      <c r="K486" s="580"/>
      <c r="L486" s="461"/>
      <c r="P486" s="512"/>
    </row>
    <row r="487" spans="1:16" s="456" customFormat="1" ht="12.75" customHeight="1" hidden="1">
      <c r="A487" s="513"/>
      <c r="B487" s="431"/>
      <c r="C487" s="652"/>
      <c r="D487" s="652"/>
      <c r="E487" s="653" t="s">
        <v>228</v>
      </c>
      <c r="F487" s="652"/>
      <c r="G487" s="653" t="s">
        <v>229</v>
      </c>
      <c r="H487" s="652"/>
      <c r="I487" s="653" t="s">
        <v>228</v>
      </c>
      <c r="J487" s="317"/>
      <c r="K487" s="654" t="s">
        <v>230</v>
      </c>
      <c r="L487" s="461"/>
      <c r="P487" s="512"/>
    </row>
    <row r="488" spans="1:16" s="456" customFormat="1" ht="12.75" customHeight="1" hidden="1">
      <c r="A488" s="513"/>
      <c r="B488" s="515" t="s">
        <v>231</v>
      </c>
      <c r="C488" s="606"/>
      <c r="D488" s="606"/>
      <c r="E488" s="606"/>
      <c r="F488" s="606"/>
      <c r="G488" s="309"/>
      <c r="H488" s="606"/>
      <c r="I488" s="309"/>
      <c r="J488" s="309"/>
      <c r="K488" s="309"/>
      <c r="L488" s="461"/>
      <c r="P488" s="512"/>
    </row>
    <row r="489" spans="1:16" s="456" customFormat="1" ht="12.75" customHeight="1" hidden="1">
      <c r="A489" s="513"/>
      <c r="B489" s="515" t="s">
        <v>232</v>
      </c>
      <c r="C489" s="606"/>
      <c r="D489" s="606"/>
      <c r="E489" s="606"/>
      <c r="F489" s="606"/>
      <c r="G489" s="309"/>
      <c r="H489" s="606"/>
      <c r="I489" s="309"/>
      <c r="J489" s="309"/>
      <c r="K489" s="309"/>
      <c r="L489" s="461"/>
      <c r="P489" s="512"/>
    </row>
    <row r="490" spans="1:16" s="456" customFormat="1" ht="12.75" customHeight="1" hidden="1">
      <c r="A490" s="513"/>
      <c r="B490" s="515" t="s">
        <v>233</v>
      </c>
      <c r="C490" s="606"/>
      <c r="D490" s="606"/>
      <c r="E490" s="515"/>
      <c r="F490" s="515"/>
      <c r="G490" s="606"/>
      <c r="H490" s="606"/>
      <c r="I490" s="309"/>
      <c r="J490" s="309"/>
      <c r="K490" s="309"/>
      <c r="L490" s="461"/>
      <c r="P490" s="512"/>
    </row>
    <row r="491" spans="1:16" s="456" customFormat="1" ht="12.75" customHeight="1" hidden="1">
      <c r="A491" s="511"/>
      <c r="B491" s="544"/>
      <c r="C491" s="544" t="s">
        <v>312</v>
      </c>
      <c r="D491" s="581"/>
      <c r="E491" s="655">
        <f>SUM(E488:E490)</f>
        <v>0</v>
      </c>
      <c r="F491" s="655"/>
      <c r="G491" s="655">
        <f>SUM(G488:G490)</f>
        <v>0</v>
      </c>
      <c r="H491" s="581"/>
      <c r="I491" s="655">
        <f>SUM(I488:I490)</f>
        <v>0</v>
      </c>
      <c r="J491" s="577"/>
      <c r="K491" s="655">
        <f>SUM(K488:K490)</f>
        <v>0</v>
      </c>
      <c r="L491" s="461"/>
      <c r="P491" s="512"/>
    </row>
    <row r="492" spans="1:16" s="456" customFormat="1" ht="12.75" customHeight="1" hidden="1">
      <c r="A492" s="574" t="s">
        <v>186</v>
      </c>
      <c r="B492" s="431" t="s">
        <v>235</v>
      </c>
      <c r="C492" s="515"/>
      <c r="D492" s="515"/>
      <c r="E492" s="515"/>
      <c r="F492" s="515"/>
      <c r="G492" s="515"/>
      <c r="H492" s="515"/>
      <c r="I492" s="576" t="e">
        <f>#REF!</f>
        <v>#REF!</v>
      </c>
      <c r="J492" s="576"/>
      <c r="K492" s="576" t="e">
        <f>#REF!</f>
        <v>#REF!</v>
      </c>
      <c r="L492" s="461"/>
      <c r="P492" s="512"/>
    </row>
    <row r="493" spans="1:16" s="456" customFormat="1" ht="12.75" customHeight="1" hidden="1">
      <c r="A493" s="513"/>
      <c r="B493" s="431" t="s">
        <v>236</v>
      </c>
      <c r="C493" s="606"/>
      <c r="D493" s="606"/>
      <c r="E493" s="606"/>
      <c r="F493" s="606"/>
      <c r="G493" s="606"/>
      <c r="H493" s="606"/>
      <c r="I493" s="317">
        <f>SUM(I494:I501)</f>
        <v>0</v>
      </c>
      <c r="J493" s="317"/>
      <c r="K493" s="317">
        <f>SUM(K494:K501)</f>
        <v>0</v>
      </c>
      <c r="L493" s="578">
        <f>I493-'CDKT '!I73</f>
        <v>0</v>
      </c>
      <c r="M493" s="579">
        <f>K493-'CDKT '!K73</f>
        <v>0</v>
      </c>
      <c r="P493" s="512"/>
    </row>
    <row r="494" spans="1:16" s="456" customFormat="1" ht="12.75" customHeight="1" hidden="1">
      <c r="A494" s="513"/>
      <c r="B494" s="515"/>
      <c r="C494" s="515" t="s">
        <v>237</v>
      </c>
      <c r="D494" s="606"/>
      <c r="E494" s="606"/>
      <c r="F494" s="606"/>
      <c r="G494" s="606"/>
      <c r="H494" s="606"/>
      <c r="I494" s="309"/>
      <c r="J494" s="309"/>
      <c r="K494" s="309"/>
      <c r="L494" s="461"/>
      <c r="P494" s="512"/>
    </row>
    <row r="495" spans="1:16" s="456" customFormat="1" ht="12.75" customHeight="1" hidden="1">
      <c r="A495" s="513"/>
      <c r="B495" s="515"/>
      <c r="C495" s="515" t="s">
        <v>238</v>
      </c>
      <c r="D495" s="606"/>
      <c r="E495" s="606"/>
      <c r="F495" s="606"/>
      <c r="G495" s="606"/>
      <c r="H495" s="606"/>
      <c r="I495" s="309"/>
      <c r="J495" s="309"/>
      <c r="K495" s="309"/>
      <c r="L495" s="461"/>
      <c r="P495" s="512"/>
    </row>
    <row r="496" spans="1:16" s="456" customFormat="1" ht="12.75" customHeight="1" hidden="1">
      <c r="A496" s="513"/>
      <c r="B496" s="515"/>
      <c r="C496" s="515" t="s">
        <v>237</v>
      </c>
      <c r="D496" s="606"/>
      <c r="E496" s="606"/>
      <c r="F496" s="606"/>
      <c r="G496" s="606"/>
      <c r="H496" s="606"/>
      <c r="I496" s="309"/>
      <c r="J496" s="309"/>
      <c r="K496" s="309"/>
      <c r="L496" s="461"/>
      <c r="P496" s="512"/>
    </row>
    <row r="497" spans="1:16" s="456" customFormat="1" ht="12.75" customHeight="1" hidden="1">
      <c r="A497" s="513"/>
      <c r="B497" s="515"/>
      <c r="C497" s="515" t="s">
        <v>239</v>
      </c>
      <c r="D497" s="606"/>
      <c r="E497" s="606"/>
      <c r="F497" s="606"/>
      <c r="G497" s="606"/>
      <c r="H497" s="606"/>
      <c r="I497" s="309"/>
      <c r="J497" s="309"/>
      <c r="K497" s="309"/>
      <c r="L497" s="461"/>
      <c r="P497" s="512"/>
    </row>
    <row r="498" spans="1:16" s="456" customFormat="1" ht="12.75" customHeight="1" hidden="1">
      <c r="A498" s="513"/>
      <c r="B498" s="515"/>
      <c r="C498" s="515" t="s">
        <v>237</v>
      </c>
      <c r="D498" s="606"/>
      <c r="E498" s="606"/>
      <c r="F498" s="606"/>
      <c r="G498" s="606"/>
      <c r="H498" s="606"/>
      <c r="I498" s="309"/>
      <c r="J498" s="309"/>
      <c r="K498" s="309"/>
      <c r="L498" s="461"/>
      <c r="P498" s="512"/>
    </row>
    <row r="499" spans="1:16" s="456" customFormat="1" ht="12.75" customHeight="1" hidden="1">
      <c r="A499" s="513"/>
      <c r="B499" s="515"/>
      <c r="C499" s="515" t="s">
        <v>240</v>
      </c>
      <c r="D499" s="606"/>
      <c r="E499" s="606"/>
      <c r="F499" s="606"/>
      <c r="G499" s="606"/>
      <c r="H499" s="606"/>
      <c r="I499" s="309"/>
      <c r="J499" s="309"/>
      <c r="K499" s="309"/>
      <c r="L499" s="461"/>
      <c r="P499" s="512"/>
    </row>
    <row r="500" spans="1:16" s="456" customFormat="1" ht="12.75" customHeight="1" hidden="1">
      <c r="A500" s="513"/>
      <c r="B500" s="515"/>
      <c r="C500" s="515" t="s">
        <v>241</v>
      </c>
      <c r="D500" s="606"/>
      <c r="E500" s="606"/>
      <c r="F500" s="606"/>
      <c r="G500" s="606"/>
      <c r="H500" s="606"/>
      <c r="I500" s="309"/>
      <c r="J500" s="309"/>
      <c r="K500" s="309"/>
      <c r="L500" s="461"/>
      <c r="P500" s="512"/>
    </row>
    <row r="501" spans="1:16" s="456" customFormat="1" ht="12.75" customHeight="1" hidden="1">
      <c r="A501" s="513"/>
      <c r="B501" s="515"/>
      <c r="C501" s="616" t="s">
        <v>242</v>
      </c>
      <c r="D501" s="606"/>
      <c r="E501" s="606"/>
      <c r="F501" s="606"/>
      <c r="G501" s="606"/>
      <c r="H501" s="606"/>
      <c r="I501" s="309"/>
      <c r="J501" s="309"/>
      <c r="K501" s="309"/>
      <c r="L501" s="461"/>
      <c r="P501" s="512"/>
    </row>
    <row r="502" spans="1:16" s="456" customFormat="1" ht="12.75" customHeight="1" hidden="1">
      <c r="A502" s="513"/>
      <c r="B502" s="431" t="s">
        <v>243</v>
      </c>
      <c r="C502" s="606"/>
      <c r="D502" s="606"/>
      <c r="E502" s="606"/>
      <c r="F502" s="606"/>
      <c r="G502" s="606"/>
      <c r="H502" s="606"/>
      <c r="I502" s="317">
        <f>SUM(I503:I507)</f>
        <v>0</v>
      </c>
      <c r="J502" s="317"/>
      <c r="K502" s="317">
        <f>SUM(K503:K507)</f>
        <v>0</v>
      </c>
      <c r="L502" s="578">
        <f>I502-'CDKT '!I97</f>
        <v>0</v>
      </c>
      <c r="M502" s="579">
        <f>K502-'CDKT '!K97</f>
        <v>0</v>
      </c>
      <c r="P502" s="512"/>
    </row>
    <row r="503" spans="1:16" s="456" customFormat="1" ht="12.75" customHeight="1" hidden="1">
      <c r="A503" s="513"/>
      <c r="B503" s="515"/>
      <c r="C503" s="515" t="s">
        <v>244</v>
      </c>
      <c r="D503" s="606"/>
      <c r="E503" s="606"/>
      <c r="F503" s="606"/>
      <c r="G503" s="606"/>
      <c r="H503" s="606"/>
      <c r="I503" s="309"/>
      <c r="J503" s="309"/>
      <c r="K503" s="309"/>
      <c r="L503" s="461"/>
      <c r="P503" s="512"/>
    </row>
    <row r="504" spans="1:16" s="456" customFormat="1" ht="12.75" customHeight="1" hidden="1">
      <c r="A504" s="513"/>
      <c r="B504" s="612"/>
      <c r="C504" s="515" t="s">
        <v>245</v>
      </c>
      <c r="D504" s="612"/>
      <c r="E504" s="612"/>
      <c r="F504" s="612"/>
      <c r="G504" s="612"/>
      <c r="H504" s="606"/>
      <c r="I504" s="309"/>
      <c r="J504" s="309"/>
      <c r="K504" s="309"/>
      <c r="L504" s="461"/>
      <c r="P504" s="512"/>
    </row>
    <row r="505" spans="1:16" s="456" customFormat="1" ht="12.75" customHeight="1" hidden="1">
      <c r="A505" s="513"/>
      <c r="B505" s="515"/>
      <c r="C505" s="515" t="s">
        <v>246</v>
      </c>
      <c r="D505" s="606"/>
      <c r="E505" s="606"/>
      <c r="F505" s="606"/>
      <c r="G505" s="606"/>
      <c r="H505" s="606"/>
      <c r="I505" s="309"/>
      <c r="J505" s="309"/>
      <c r="K505" s="309"/>
      <c r="L505" s="461"/>
      <c r="P505" s="512"/>
    </row>
    <row r="506" spans="1:16" s="456" customFormat="1" ht="12.75" customHeight="1" hidden="1">
      <c r="A506" s="513"/>
      <c r="B506" s="515"/>
      <c r="C506" s="515" t="s">
        <v>889</v>
      </c>
      <c r="D506" s="606"/>
      <c r="E506" s="606"/>
      <c r="F506" s="606"/>
      <c r="G506" s="606"/>
      <c r="H506" s="606"/>
      <c r="I506" s="309"/>
      <c r="J506" s="309"/>
      <c r="K506" s="309"/>
      <c r="L506" s="461"/>
      <c r="P506" s="512"/>
    </row>
    <row r="507" spans="1:16" s="456" customFormat="1" ht="12.75" customHeight="1" hidden="1">
      <c r="A507" s="513"/>
      <c r="B507" s="515"/>
      <c r="C507" s="515" t="s">
        <v>890</v>
      </c>
      <c r="D507" s="606"/>
      <c r="E507" s="606"/>
      <c r="F507" s="606"/>
      <c r="G507" s="606"/>
      <c r="H507" s="606"/>
      <c r="I507" s="309"/>
      <c r="J507" s="309"/>
      <c r="K507" s="309"/>
      <c r="L507" s="461"/>
      <c r="P507" s="512"/>
    </row>
    <row r="508" spans="1:16" s="456" customFormat="1" ht="12.75" customHeight="1" hidden="1">
      <c r="A508" s="516"/>
      <c r="B508" s="431"/>
      <c r="C508" s="431" t="s">
        <v>312</v>
      </c>
      <c r="D508" s="517"/>
      <c r="E508" s="517"/>
      <c r="F508" s="517"/>
      <c r="G508" s="517"/>
      <c r="H508" s="517"/>
      <c r="I508" s="577">
        <f>I502+I493</f>
        <v>0</v>
      </c>
      <c r="J508" s="317"/>
      <c r="K508" s="577">
        <f>K502+K493</f>
        <v>0</v>
      </c>
      <c r="L508" s="578"/>
      <c r="M508" s="579"/>
      <c r="P508" s="512"/>
    </row>
    <row r="509" spans="1:16" s="456" customFormat="1" ht="12.75" customHeight="1" hidden="1">
      <c r="A509" s="574" t="s">
        <v>189</v>
      </c>
      <c r="B509" s="431" t="s">
        <v>892</v>
      </c>
      <c r="C509" s="515"/>
      <c r="D509" s="515"/>
      <c r="E509" s="515"/>
      <c r="F509" s="515"/>
      <c r="G509" s="515"/>
      <c r="H509" s="515"/>
      <c r="I509" s="317"/>
      <c r="J509" s="317"/>
      <c r="K509" s="317"/>
      <c r="L509" s="461"/>
      <c r="P509" s="512"/>
    </row>
    <row r="510" spans="1:16" s="456" customFormat="1" ht="12.75" customHeight="1" hidden="1">
      <c r="A510" s="511"/>
      <c r="B510" s="431" t="s">
        <v>893</v>
      </c>
      <c r="C510" s="431"/>
      <c r="D510" s="431"/>
      <c r="E510" s="431"/>
      <c r="F510" s="431"/>
      <c r="G510" s="431"/>
      <c r="H510" s="431"/>
      <c r="I510" s="317"/>
      <c r="J510" s="317"/>
      <c r="K510" s="317"/>
      <c r="L510" s="461" t="s">
        <v>894</v>
      </c>
      <c r="P510" s="512"/>
    </row>
    <row r="511" spans="1:16" s="456" customFormat="1" ht="12.75" customHeight="1" hidden="1">
      <c r="A511" s="511"/>
      <c r="B511" s="544" t="s">
        <v>895</v>
      </c>
      <c r="C511" s="431"/>
      <c r="D511" s="431"/>
      <c r="E511" s="431"/>
      <c r="F511" s="431"/>
      <c r="G511" s="431"/>
      <c r="H511" s="431"/>
      <c r="I511" s="317"/>
      <c r="J511" s="317"/>
      <c r="K511" s="317"/>
      <c r="L511" s="461" t="s">
        <v>896</v>
      </c>
      <c r="P511" s="512"/>
    </row>
    <row r="512" spans="1:16" s="456" customFormat="1" ht="12.75" customHeight="1" hidden="1">
      <c r="A512" s="511"/>
      <c r="B512" s="593"/>
      <c r="C512" s="593"/>
      <c r="D512" s="593"/>
      <c r="E512" s="648" t="s">
        <v>897</v>
      </c>
      <c r="F512" s="593"/>
      <c r="G512" s="648" t="s">
        <v>1172</v>
      </c>
      <c r="H512" s="593"/>
      <c r="I512" s="656" t="s">
        <v>1346</v>
      </c>
      <c r="J512" s="614"/>
      <c r="K512" s="580" t="s">
        <v>898</v>
      </c>
      <c r="L512" s="461"/>
      <c r="P512" s="512"/>
    </row>
    <row r="513" spans="1:16" s="456" customFormat="1" ht="12.75" customHeight="1" hidden="1">
      <c r="A513" s="511"/>
      <c r="B513" s="431" t="s">
        <v>899</v>
      </c>
      <c r="C513" s="431"/>
      <c r="D513" s="431"/>
      <c r="E513" s="431"/>
      <c r="F513" s="431"/>
      <c r="G513" s="431"/>
      <c r="H513" s="431"/>
      <c r="I513" s="317"/>
      <c r="J513" s="317"/>
      <c r="K513" s="317">
        <f>SUM(E513:I513)</f>
        <v>0</v>
      </c>
      <c r="L513" s="461"/>
      <c r="P513" s="512"/>
    </row>
    <row r="514" spans="1:16" s="456" customFormat="1" ht="12.75" customHeight="1" hidden="1">
      <c r="A514" s="511"/>
      <c r="B514" s="431"/>
      <c r="C514" s="515" t="s">
        <v>900</v>
      </c>
      <c r="D514" s="431"/>
      <c r="E514" s="657"/>
      <c r="F514" s="657"/>
      <c r="G514" s="657"/>
      <c r="H514" s="657"/>
      <c r="I514" s="621"/>
      <c r="J514" s="317"/>
      <c r="K514" s="317">
        <f aca="true" t="shared" si="6" ref="K514:K522">SUM(E514:I514)</f>
        <v>0</v>
      </c>
      <c r="L514" s="461"/>
      <c r="P514" s="512"/>
    </row>
    <row r="515" spans="1:16" s="456" customFormat="1" ht="12.75" customHeight="1" hidden="1">
      <c r="A515" s="511"/>
      <c r="B515" s="431"/>
      <c r="C515" s="515" t="s">
        <v>901</v>
      </c>
      <c r="D515" s="431"/>
      <c r="E515" s="657"/>
      <c r="F515" s="657"/>
      <c r="G515" s="657"/>
      <c r="H515" s="657"/>
      <c r="I515" s="621"/>
      <c r="J515" s="317"/>
      <c r="K515" s="317">
        <f t="shared" si="6"/>
        <v>0</v>
      </c>
      <c r="L515" s="461"/>
      <c r="P515" s="512"/>
    </row>
    <row r="516" spans="1:16" s="456" customFormat="1" ht="12.75" customHeight="1" hidden="1">
      <c r="A516" s="511"/>
      <c r="B516" s="431"/>
      <c r="C516" s="515" t="s">
        <v>101</v>
      </c>
      <c r="D516" s="431"/>
      <c r="E516" s="657"/>
      <c r="F516" s="657"/>
      <c r="G516" s="657"/>
      <c r="H516" s="657"/>
      <c r="I516" s="621"/>
      <c r="J516" s="317"/>
      <c r="K516" s="317">
        <f t="shared" si="6"/>
        <v>0</v>
      </c>
      <c r="L516" s="461"/>
      <c r="P516" s="512"/>
    </row>
    <row r="517" spans="1:16" s="456" customFormat="1" ht="12.75" customHeight="1" hidden="1">
      <c r="A517" s="511"/>
      <c r="B517" s="593" t="s">
        <v>946</v>
      </c>
      <c r="C517" s="593"/>
      <c r="D517" s="593"/>
      <c r="E517" s="658">
        <f>SUM(E513:E516)</f>
        <v>0</v>
      </c>
      <c r="F517" s="658"/>
      <c r="G517" s="658">
        <f>SUM(G513:G516)</f>
        <v>0</v>
      </c>
      <c r="H517" s="658"/>
      <c r="I517" s="658">
        <f>SUM(I513:I516)</f>
        <v>0</v>
      </c>
      <c r="J517" s="614"/>
      <c r="K517" s="614">
        <f t="shared" si="6"/>
        <v>0</v>
      </c>
      <c r="L517" s="578">
        <f>K517-'CDKT '!K118</f>
        <v>-72387718347</v>
      </c>
      <c r="P517" s="512"/>
    </row>
    <row r="518" spans="1:16" s="456" customFormat="1" ht="12.75" customHeight="1" hidden="1">
      <c r="A518" s="511"/>
      <c r="B518" s="593" t="s">
        <v>947</v>
      </c>
      <c r="C518" s="593"/>
      <c r="D518" s="593"/>
      <c r="E518" s="658">
        <f>E517</f>
        <v>0</v>
      </c>
      <c r="F518" s="658"/>
      <c r="G518" s="658">
        <f>G517</f>
        <v>0</v>
      </c>
      <c r="H518" s="658"/>
      <c r="I518" s="658">
        <f>I517</f>
        <v>0</v>
      </c>
      <c r="J518" s="614"/>
      <c r="K518" s="614">
        <f t="shared" si="6"/>
        <v>0</v>
      </c>
      <c r="L518" s="461"/>
      <c r="P518" s="512"/>
    </row>
    <row r="519" spans="1:16" s="456" customFormat="1" ht="12.75" customHeight="1" hidden="1">
      <c r="A519" s="511"/>
      <c r="B519" s="431"/>
      <c r="C519" s="515" t="s">
        <v>900</v>
      </c>
      <c r="D519" s="431"/>
      <c r="E519" s="657"/>
      <c r="F519" s="657"/>
      <c r="G519" s="657"/>
      <c r="H519" s="657"/>
      <c r="I519" s="621"/>
      <c r="J519" s="317"/>
      <c r="K519" s="317">
        <f t="shared" si="6"/>
        <v>0</v>
      </c>
      <c r="L519" s="461"/>
      <c r="P519" s="512"/>
    </row>
    <row r="520" spans="1:16" s="456" customFormat="1" ht="12.75" customHeight="1" hidden="1">
      <c r="A520" s="511"/>
      <c r="B520" s="431"/>
      <c r="C520" s="515" t="s">
        <v>901</v>
      </c>
      <c r="D520" s="431"/>
      <c r="E520" s="657"/>
      <c r="F520" s="657"/>
      <c r="G520" s="657"/>
      <c r="H520" s="657"/>
      <c r="I520" s="621"/>
      <c r="J520" s="317"/>
      <c r="K520" s="317">
        <f t="shared" si="6"/>
        <v>0</v>
      </c>
      <c r="L520" s="461"/>
      <c r="P520" s="512"/>
    </row>
    <row r="521" spans="1:16" s="456" customFormat="1" ht="12.75" customHeight="1" hidden="1">
      <c r="A521" s="511"/>
      <c r="B521" s="593"/>
      <c r="C521" s="467" t="s">
        <v>101</v>
      </c>
      <c r="D521" s="593"/>
      <c r="E521" s="658"/>
      <c r="F521" s="658"/>
      <c r="G521" s="658"/>
      <c r="H521" s="658"/>
      <c r="I521" s="659"/>
      <c r="J521" s="614"/>
      <c r="K521" s="614">
        <f t="shared" si="6"/>
        <v>0</v>
      </c>
      <c r="L521" s="461"/>
      <c r="P521" s="512"/>
    </row>
    <row r="522" spans="1:16" s="456" customFormat="1" ht="12.75" customHeight="1" hidden="1">
      <c r="A522" s="511"/>
      <c r="B522" s="660" t="s">
        <v>948</v>
      </c>
      <c r="C522" s="660"/>
      <c r="D522" s="660"/>
      <c r="E522" s="661">
        <f>SUM(E518:E521)</f>
        <v>0</v>
      </c>
      <c r="F522" s="661"/>
      <c r="G522" s="661">
        <f>SUM(G518:G521)</f>
        <v>0</v>
      </c>
      <c r="H522" s="661"/>
      <c r="I522" s="661">
        <f>SUM(I518:I521)</f>
        <v>0</v>
      </c>
      <c r="J522" s="619"/>
      <c r="K522" s="619">
        <f t="shared" si="6"/>
        <v>0</v>
      </c>
      <c r="L522" s="578">
        <f>K522-'CDKT '!I118</f>
        <v>-84139334935</v>
      </c>
      <c r="P522" s="512"/>
    </row>
    <row r="523" spans="1:16" s="456" customFormat="1" ht="12.75" customHeight="1" hidden="1">
      <c r="A523" s="511"/>
      <c r="B523" s="544" t="s">
        <v>949</v>
      </c>
      <c r="C523" s="431"/>
      <c r="D523" s="431"/>
      <c r="E523" s="431"/>
      <c r="F523" s="431"/>
      <c r="G523" s="431"/>
      <c r="H523" s="431"/>
      <c r="I523" s="317"/>
      <c r="J523" s="317"/>
      <c r="K523" s="317"/>
      <c r="L523" s="461"/>
      <c r="P523" s="512"/>
    </row>
    <row r="524" spans="1:16" s="456" customFormat="1" ht="12.75" customHeight="1" hidden="1">
      <c r="A524" s="513"/>
      <c r="B524" s="515"/>
      <c r="C524" s="515"/>
      <c r="D524" s="515"/>
      <c r="E524" s="515"/>
      <c r="F524" s="515"/>
      <c r="G524" s="652" t="s">
        <v>950</v>
      </c>
      <c r="H524" s="515"/>
      <c r="I524" s="576" t="e">
        <f>#REF!</f>
        <v>#REF!</v>
      </c>
      <c r="J524" s="576"/>
      <c r="K524" s="576" t="e">
        <f>#REF!</f>
        <v>#REF!</v>
      </c>
      <c r="L524" s="461"/>
      <c r="P524" s="512"/>
    </row>
    <row r="525" spans="1:16" s="456" customFormat="1" ht="12.75" customHeight="1" hidden="1">
      <c r="A525" s="513"/>
      <c r="B525" s="545" t="s">
        <v>951</v>
      </c>
      <c r="C525" s="545"/>
      <c r="D525" s="545"/>
      <c r="E525" s="545"/>
      <c r="F525" s="545"/>
      <c r="G525" s="545"/>
      <c r="H525" s="545"/>
      <c r="I525" s="309"/>
      <c r="J525" s="309"/>
      <c r="K525" s="309"/>
      <c r="L525" s="461"/>
      <c r="P525" s="512"/>
    </row>
    <row r="526" spans="1:16" s="456" customFormat="1" ht="12.75" customHeight="1" hidden="1">
      <c r="A526" s="511"/>
      <c r="B526" s="547" t="s">
        <v>952</v>
      </c>
      <c r="C526" s="544"/>
      <c r="D526" s="431"/>
      <c r="E526" s="431"/>
      <c r="F526" s="431"/>
      <c r="G526" s="662"/>
      <c r="H526" s="431"/>
      <c r="I526" s="317"/>
      <c r="J526" s="317"/>
      <c r="K526" s="317"/>
      <c r="L526" s="461"/>
      <c r="P526" s="512"/>
    </row>
    <row r="527" spans="1:16" s="456" customFormat="1" ht="12.75" customHeight="1" hidden="1">
      <c r="A527" s="511"/>
      <c r="B527" s="547" t="s">
        <v>1179</v>
      </c>
      <c r="C527" s="544"/>
      <c r="D527" s="431"/>
      <c r="E527" s="431"/>
      <c r="F527" s="431"/>
      <c r="G527" s="662"/>
      <c r="H527" s="431"/>
      <c r="I527" s="317"/>
      <c r="J527" s="317"/>
      <c r="K527" s="317"/>
      <c r="L527" s="461"/>
      <c r="P527" s="512"/>
    </row>
    <row r="528" spans="1:16" s="456" customFormat="1" ht="12.75" customHeight="1" hidden="1">
      <c r="A528" s="516"/>
      <c r="B528" s="431"/>
      <c r="C528" s="431" t="s">
        <v>312</v>
      </c>
      <c r="D528" s="517"/>
      <c r="E528" s="517"/>
      <c r="F528" s="517"/>
      <c r="G528" s="317" t="s">
        <v>953</v>
      </c>
      <c r="H528" s="517"/>
      <c r="I528" s="577">
        <f>SUM(I525:I527)</f>
        <v>0</v>
      </c>
      <c r="J528" s="317"/>
      <c r="K528" s="577">
        <f>SUM(K525:K527)</f>
        <v>0</v>
      </c>
      <c r="L528" s="578"/>
      <c r="M528" s="579"/>
      <c r="P528" s="512"/>
    </row>
    <row r="529" spans="1:16" s="584" customFormat="1" ht="12.75" customHeight="1" hidden="1">
      <c r="A529" s="516"/>
      <c r="B529" s="517" t="s">
        <v>954</v>
      </c>
      <c r="C529" s="517"/>
      <c r="D529" s="517"/>
      <c r="E529" s="517"/>
      <c r="F529" s="517"/>
      <c r="G529" s="582"/>
      <c r="H529" s="517"/>
      <c r="I529" s="323">
        <v>510000</v>
      </c>
      <c r="J529" s="323"/>
      <c r="K529" s="323">
        <v>408770</v>
      </c>
      <c r="L529" s="437"/>
      <c r="P529" s="585"/>
    </row>
    <row r="530" spans="1:16" s="584" customFormat="1" ht="12.75" customHeight="1" hidden="1">
      <c r="A530" s="516"/>
      <c r="B530" s="517" t="s">
        <v>955</v>
      </c>
      <c r="C530" s="517"/>
      <c r="D530" s="517"/>
      <c r="E530" s="517"/>
      <c r="F530" s="517"/>
      <c r="G530" s="517"/>
      <c r="H530" s="517"/>
      <c r="I530" s="323"/>
      <c r="J530" s="323"/>
      <c r="K530" s="323"/>
      <c r="L530" s="437"/>
      <c r="P530" s="585"/>
    </row>
    <row r="531" spans="1:16" s="456" customFormat="1" ht="12.75" customHeight="1" hidden="1">
      <c r="A531" s="511"/>
      <c r="B531" s="544" t="s">
        <v>956</v>
      </c>
      <c r="C531" s="431"/>
      <c r="D531" s="431"/>
      <c r="E531" s="431"/>
      <c r="F531" s="431"/>
      <c r="G531" s="431"/>
      <c r="H531" s="431"/>
      <c r="I531" s="663" t="e">
        <f>#REF!</f>
        <v>#REF!</v>
      </c>
      <c r="J531" s="663"/>
      <c r="K531" s="663" t="e">
        <f>#REF!</f>
        <v>#REF!</v>
      </c>
      <c r="L531" s="461"/>
      <c r="P531" s="512"/>
    </row>
    <row r="532" spans="1:16" s="456" customFormat="1" ht="12.75" customHeight="1" hidden="1">
      <c r="A532" s="513"/>
      <c r="B532" s="431" t="s">
        <v>957</v>
      </c>
      <c r="C532" s="515"/>
      <c r="D532" s="515"/>
      <c r="E532" s="515"/>
      <c r="F532" s="515"/>
      <c r="G532" s="515"/>
      <c r="H532" s="515"/>
      <c r="I532" s="317"/>
      <c r="J532" s="317"/>
      <c r="K532" s="317"/>
      <c r="L532" s="461"/>
      <c r="P532" s="512"/>
    </row>
    <row r="533" spans="1:16" s="456" customFormat="1" ht="12.75" customHeight="1" hidden="1">
      <c r="A533" s="513"/>
      <c r="B533" s="515" t="s">
        <v>1171</v>
      </c>
      <c r="C533" s="515"/>
      <c r="D533" s="515"/>
      <c r="E533" s="515"/>
      <c r="F533" s="515"/>
      <c r="G533" s="515"/>
      <c r="H533" s="515"/>
      <c r="I533" s="317">
        <f>I537</f>
        <v>0</v>
      </c>
      <c r="J533" s="317"/>
      <c r="K533" s="317">
        <f>K537</f>
        <v>0</v>
      </c>
      <c r="L533" s="461"/>
      <c r="P533" s="512"/>
    </row>
    <row r="534" spans="1:16" s="584" customFormat="1" ht="12.75" customHeight="1" hidden="1">
      <c r="A534" s="516"/>
      <c r="B534" s="587"/>
      <c r="C534" s="587" t="s">
        <v>958</v>
      </c>
      <c r="D534" s="517"/>
      <c r="E534" s="517"/>
      <c r="F534" s="517"/>
      <c r="G534" s="517"/>
      <c r="H534" s="517"/>
      <c r="I534" s="323">
        <f>K537</f>
        <v>0</v>
      </c>
      <c r="J534" s="323"/>
      <c r="K534" s="323"/>
      <c r="L534" s="437"/>
      <c r="P534" s="585"/>
    </row>
    <row r="535" spans="1:16" s="584" customFormat="1" ht="12.75" customHeight="1" hidden="1">
      <c r="A535" s="516"/>
      <c r="B535" s="587"/>
      <c r="C535" s="587" t="s">
        <v>959</v>
      </c>
      <c r="D535" s="517"/>
      <c r="E535" s="517"/>
      <c r="F535" s="517"/>
      <c r="G535" s="517"/>
      <c r="H535" s="517"/>
      <c r="I535" s="323"/>
      <c r="J535" s="323"/>
      <c r="K535" s="323"/>
      <c r="L535" s="437"/>
      <c r="P535" s="585"/>
    </row>
    <row r="536" spans="1:16" s="584" customFormat="1" ht="12.75" customHeight="1" hidden="1">
      <c r="A536" s="516"/>
      <c r="B536" s="587"/>
      <c r="C536" s="587" t="s">
        <v>960</v>
      </c>
      <c r="D536" s="517"/>
      <c r="E536" s="517"/>
      <c r="F536" s="517"/>
      <c r="G536" s="517"/>
      <c r="H536" s="517"/>
      <c r="I536" s="323"/>
      <c r="J536" s="323"/>
      <c r="K536" s="323"/>
      <c r="L536" s="437"/>
      <c r="P536" s="585"/>
    </row>
    <row r="537" spans="1:16" s="584" customFormat="1" ht="12.75" customHeight="1" hidden="1">
      <c r="A537" s="516"/>
      <c r="B537" s="587"/>
      <c r="C537" s="587" t="s">
        <v>961</v>
      </c>
      <c r="D537" s="517"/>
      <c r="E537" s="517"/>
      <c r="F537" s="517"/>
      <c r="G537" s="517"/>
      <c r="H537" s="517"/>
      <c r="I537" s="323">
        <f>I534+I535-I536</f>
        <v>0</v>
      </c>
      <c r="J537" s="323"/>
      <c r="K537" s="323">
        <f>K534+K535-K536</f>
        <v>0</v>
      </c>
      <c r="L537" s="437"/>
      <c r="P537" s="585"/>
    </row>
    <row r="538" spans="1:16" s="456" customFormat="1" ht="12.75" customHeight="1" hidden="1">
      <c r="A538" s="513"/>
      <c r="B538" s="515" t="s">
        <v>962</v>
      </c>
      <c r="C538" s="515"/>
      <c r="D538" s="515"/>
      <c r="E538" s="515"/>
      <c r="F538" s="515"/>
      <c r="G538" s="515"/>
      <c r="H538" s="515"/>
      <c r="I538" s="618"/>
      <c r="J538" s="309"/>
      <c r="K538" s="618"/>
      <c r="L538" s="461"/>
      <c r="P538" s="512"/>
    </row>
    <row r="539" spans="1:16" s="456" customFormat="1" ht="12.75" customHeight="1" hidden="1">
      <c r="A539" s="511"/>
      <c r="B539" s="544" t="s">
        <v>963</v>
      </c>
      <c r="C539" s="431"/>
      <c r="D539" s="431"/>
      <c r="E539" s="431"/>
      <c r="F539" s="431"/>
      <c r="G539" s="431"/>
      <c r="H539" s="431"/>
      <c r="I539" s="663" t="e">
        <f>#REF!</f>
        <v>#REF!</v>
      </c>
      <c r="J539" s="663"/>
      <c r="K539" s="663" t="e">
        <f>#REF!</f>
        <v>#REF!</v>
      </c>
      <c r="L539" s="461"/>
      <c r="P539" s="512"/>
    </row>
    <row r="540" spans="1:16" s="515" customFormat="1" ht="12.75" customHeight="1" hidden="1">
      <c r="A540" s="513"/>
      <c r="B540" s="515" t="s">
        <v>964</v>
      </c>
      <c r="I540" s="664"/>
      <c r="J540" s="309"/>
      <c r="K540" s="664"/>
      <c r="L540" s="432"/>
      <c r="P540" s="665"/>
    </row>
    <row r="541" spans="1:16" s="515" customFormat="1" ht="12.75" customHeight="1" hidden="1">
      <c r="A541" s="516"/>
      <c r="B541" s="517"/>
      <c r="C541" s="517" t="s">
        <v>965</v>
      </c>
      <c r="D541" s="517"/>
      <c r="E541" s="517"/>
      <c r="F541" s="517"/>
      <c r="G541" s="517"/>
      <c r="H541" s="517"/>
      <c r="I541" s="666"/>
      <c r="J541" s="323"/>
      <c r="K541" s="666"/>
      <c r="L541" s="432"/>
      <c r="P541" s="665"/>
    </row>
    <row r="542" spans="1:16" s="515" customFormat="1" ht="12.75" customHeight="1" hidden="1">
      <c r="A542" s="513"/>
      <c r="C542" s="517" t="s">
        <v>966</v>
      </c>
      <c r="I542" s="309"/>
      <c r="J542" s="309"/>
      <c r="K542" s="309"/>
      <c r="L542" s="432"/>
      <c r="P542" s="665"/>
    </row>
    <row r="543" spans="1:16" s="515" customFormat="1" ht="12.75" customHeight="1" hidden="1">
      <c r="A543" s="513"/>
      <c r="B543" s="515" t="s">
        <v>967</v>
      </c>
      <c r="I543" s="619" t="s">
        <v>131</v>
      </c>
      <c r="J543" s="309"/>
      <c r="K543" s="619" t="s">
        <v>968</v>
      </c>
      <c r="L543" s="432"/>
      <c r="P543" s="665"/>
    </row>
    <row r="544" spans="1:16" s="456" customFormat="1" ht="12.75" customHeight="1" hidden="1">
      <c r="A544" s="511"/>
      <c r="B544" s="544" t="s">
        <v>969</v>
      </c>
      <c r="C544" s="431"/>
      <c r="D544" s="431"/>
      <c r="E544" s="431"/>
      <c r="F544" s="431"/>
      <c r="G544" s="431"/>
      <c r="H544" s="431"/>
      <c r="I544" s="663" t="e">
        <f>#REF!</f>
        <v>#REF!</v>
      </c>
      <c r="J544" s="663"/>
      <c r="K544" s="663" t="e">
        <f>#REF!</f>
        <v>#REF!</v>
      </c>
      <c r="L544" s="461"/>
      <c r="P544" s="512"/>
    </row>
    <row r="545" spans="1:16" s="456" customFormat="1" ht="12.75" customHeight="1" hidden="1">
      <c r="A545" s="513"/>
      <c r="B545" s="515" t="s">
        <v>970</v>
      </c>
      <c r="C545" s="515"/>
      <c r="D545" s="515"/>
      <c r="E545" s="515"/>
      <c r="F545" s="515"/>
      <c r="G545" s="515"/>
      <c r="H545" s="515"/>
      <c r="I545" s="309"/>
      <c r="J545" s="309"/>
      <c r="K545" s="309"/>
      <c r="L545" s="461"/>
      <c r="P545" s="512"/>
    </row>
    <row r="546" spans="1:16" s="456" customFormat="1" ht="12.75" customHeight="1" hidden="1">
      <c r="A546" s="513"/>
      <c r="B546" s="515" t="s">
        <v>971</v>
      </c>
      <c r="C546" s="515"/>
      <c r="D546" s="515"/>
      <c r="E546" s="515"/>
      <c r="F546" s="515"/>
      <c r="G546" s="515"/>
      <c r="H546" s="515"/>
      <c r="I546" s="309">
        <f>SUM(I547:I548)</f>
        <v>0</v>
      </c>
      <c r="J546" s="309"/>
      <c r="K546" s="309">
        <f>SUM(K547:K548)</f>
        <v>0</v>
      </c>
      <c r="L546" s="461"/>
      <c r="P546" s="512"/>
    </row>
    <row r="547" spans="1:16" s="456" customFormat="1" ht="12.75" customHeight="1" hidden="1">
      <c r="A547" s="516"/>
      <c r="B547" s="517"/>
      <c r="C547" s="517" t="s">
        <v>714</v>
      </c>
      <c r="D547" s="517"/>
      <c r="E547" s="517"/>
      <c r="F547" s="517"/>
      <c r="G547" s="517"/>
      <c r="H547" s="517"/>
      <c r="I547" s="323"/>
      <c r="J547" s="323"/>
      <c r="K547" s="323"/>
      <c r="L547" s="461"/>
      <c r="P547" s="512"/>
    </row>
    <row r="548" spans="1:16" s="456" customFormat="1" ht="12.75" customHeight="1" hidden="1">
      <c r="A548" s="516"/>
      <c r="B548" s="517"/>
      <c r="C548" s="517" t="s">
        <v>973</v>
      </c>
      <c r="D548" s="517"/>
      <c r="E548" s="517"/>
      <c r="F548" s="517"/>
      <c r="G548" s="517"/>
      <c r="H548" s="517"/>
      <c r="I548" s="323"/>
      <c r="J548" s="323"/>
      <c r="K548" s="323"/>
      <c r="L548" s="461"/>
      <c r="P548" s="512"/>
    </row>
    <row r="549" spans="1:16" s="456" customFormat="1" ht="12.75" customHeight="1" hidden="1">
      <c r="A549" s="513"/>
      <c r="B549" s="515" t="s">
        <v>974</v>
      </c>
      <c r="C549" s="515"/>
      <c r="D549" s="515"/>
      <c r="E549" s="515"/>
      <c r="F549" s="515"/>
      <c r="G549" s="515"/>
      <c r="H549" s="515"/>
      <c r="I549" s="309">
        <f>SUM(I550:I551)</f>
        <v>0</v>
      </c>
      <c r="J549" s="309"/>
      <c r="K549" s="309">
        <f>SUM(K550:K551)</f>
        <v>0</v>
      </c>
      <c r="L549" s="461"/>
      <c r="P549" s="512"/>
    </row>
    <row r="550" spans="1:16" s="456" customFormat="1" ht="12.75" customHeight="1" hidden="1">
      <c r="A550" s="516"/>
      <c r="B550" s="517"/>
      <c r="C550" s="517" t="s">
        <v>714</v>
      </c>
      <c r="D550" s="517"/>
      <c r="E550" s="517"/>
      <c r="F550" s="517"/>
      <c r="G550" s="517"/>
      <c r="H550" s="517"/>
      <c r="I550" s="323"/>
      <c r="J550" s="323"/>
      <c r="K550" s="323"/>
      <c r="L550" s="461"/>
      <c r="P550" s="512"/>
    </row>
    <row r="551" spans="1:16" s="456" customFormat="1" ht="12.75" customHeight="1" hidden="1">
      <c r="A551" s="516"/>
      <c r="B551" s="517"/>
      <c r="C551" s="517" t="s">
        <v>973</v>
      </c>
      <c r="D551" s="517"/>
      <c r="E551" s="517"/>
      <c r="F551" s="517"/>
      <c r="G551" s="517"/>
      <c r="H551" s="517"/>
      <c r="I551" s="323"/>
      <c r="J551" s="323"/>
      <c r="K551" s="323"/>
      <c r="L551" s="461"/>
      <c r="P551" s="512"/>
    </row>
    <row r="552" spans="1:16" s="456" customFormat="1" ht="12.75" customHeight="1" hidden="1">
      <c r="A552" s="513"/>
      <c r="B552" s="515" t="s">
        <v>975</v>
      </c>
      <c r="C552" s="515"/>
      <c r="D552" s="515"/>
      <c r="E552" s="515"/>
      <c r="F552" s="515"/>
      <c r="G552" s="515"/>
      <c r="H552" s="515"/>
      <c r="I552" s="309">
        <f>SUM(I553:I554)</f>
        <v>0</v>
      </c>
      <c r="J552" s="309"/>
      <c r="K552" s="309">
        <f>SUM(K553:K554)</f>
        <v>0</v>
      </c>
      <c r="L552" s="461"/>
      <c r="P552" s="512"/>
    </row>
    <row r="553" spans="1:16" s="456" customFormat="1" ht="12.75" customHeight="1" hidden="1">
      <c r="A553" s="516"/>
      <c r="B553" s="517"/>
      <c r="C553" s="517" t="s">
        <v>714</v>
      </c>
      <c r="D553" s="517"/>
      <c r="E553" s="517"/>
      <c r="F553" s="517"/>
      <c r="G553" s="517"/>
      <c r="H553" s="517"/>
      <c r="I553" s="323">
        <f>I547-I550</f>
        <v>0</v>
      </c>
      <c r="J553" s="323"/>
      <c r="K553" s="323">
        <f>K547-K550</f>
        <v>0</v>
      </c>
      <c r="L553" s="461"/>
      <c r="P553" s="512"/>
    </row>
    <row r="554" spans="1:16" s="456" customFormat="1" ht="12.75" customHeight="1" hidden="1">
      <c r="A554" s="516"/>
      <c r="B554" s="517"/>
      <c r="C554" s="517" t="s">
        <v>973</v>
      </c>
      <c r="D554" s="517"/>
      <c r="E554" s="517"/>
      <c r="F554" s="517"/>
      <c r="G554" s="517"/>
      <c r="H554" s="517"/>
      <c r="I554" s="323">
        <f>I548-I551</f>
        <v>0</v>
      </c>
      <c r="J554" s="323"/>
      <c r="K554" s="323">
        <f>K548-K551</f>
        <v>0</v>
      </c>
      <c r="L554" s="461"/>
      <c r="P554" s="512"/>
    </row>
    <row r="555" spans="1:16" s="456" customFormat="1" ht="12.75" customHeight="1" hidden="1">
      <c r="A555" s="516"/>
      <c r="B555" s="517" t="s">
        <v>976</v>
      </c>
      <c r="C555" s="517"/>
      <c r="D555" s="517"/>
      <c r="E555" s="517"/>
      <c r="F555" s="517"/>
      <c r="G555" s="517"/>
      <c r="H555" s="517"/>
      <c r="I555" s="667">
        <v>10000</v>
      </c>
      <c r="J555" s="323"/>
      <c r="K555" s="667">
        <v>10000</v>
      </c>
      <c r="L555" s="461"/>
      <c r="P555" s="512"/>
    </row>
    <row r="556" spans="1:16" s="456" customFormat="1" ht="12.75" customHeight="1" hidden="1">
      <c r="A556" s="511"/>
      <c r="B556" s="544" t="s">
        <v>977</v>
      </c>
      <c r="C556" s="431"/>
      <c r="D556" s="431"/>
      <c r="E556" s="431"/>
      <c r="F556" s="431"/>
      <c r="G556" s="431"/>
      <c r="H556" s="431"/>
      <c r="I556" s="576" t="e">
        <f>#REF!</f>
        <v>#REF!</v>
      </c>
      <c r="J556" s="576"/>
      <c r="K556" s="576" t="e">
        <f>#REF!</f>
        <v>#REF!</v>
      </c>
      <c r="L556" s="461"/>
      <c r="P556" s="512"/>
    </row>
    <row r="557" spans="1:16" s="456" customFormat="1" ht="12.75" customHeight="1" hidden="1">
      <c r="A557" s="513"/>
      <c r="B557" s="515" t="s">
        <v>978</v>
      </c>
      <c r="C557" s="606"/>
      <c r="D557" s="606"/>
      <c r="E557" s="606"/>
      <c r="F557" s="606"/>
      <c r="G557" s="606"/>
      <c r="H557" s="238"/>
      <c r="I557" s="309"/>
      <c r="J557" s="309"/>
      <c r="K557" s="309"/>
      <c r="L557" s="461"/>
      <c r="P557" s="512"/>
    </row>
    <row r="558" spans="1:16" s="456" customFormat="1" ht="12.75" customHeight="1" hidden="1">
      <c r="A558" s="513"/>
      <c r="B558" s="515" t="s">
        <v>1177</v>
      </c>
      <c r="C558" s="606"/>
      <c r="D558" s="606"/>
      <c r="E558" s="606"/>
      <c r="F558" s="606"/>
      <c r="G558" s="606"/>
      <c r="H558" s="238"/>
      <c r="I558" s="309"/>
      <c r="J558" s="309"/>
      <c r="K558" s="309"/>
      <c r="L558" s="461"/>
      <c r="P558" s="512"/>
    </row>
    <row r="559" spans="1:16" s="461" customFormat="1" ht="12.75" customHeight="1" hidden="1">
      <c r="A559" s="668"/>
      <c r="B559" s="432" t="s">
        <v>979</v>
      </c>
      <c r="C559" s="669"/>
      <c r="D559" s="669"/>
      <c r="E559" s="669"/>
      <c r="F559" s="669"/>
      <c r="G559" s="669"/>
      <c r="H559" s="670"/>
      <c r="I559" s="671"/>
      <c r="J559" s="671"/>
      <c r="K559" s="671"/>
      <c r="L559" s="461" t="s">
        <v>980</v>
      </c>
      <c r="P559" s="573"/>
    </row>
    <row r="560" spans="1:16" s="456" customFormat="1" ht="12.75" customHeight="1" hidden="1">
      <c r="A560" s="513"/>
      <c r="B560" s="515" t="s">
        <v>981</v>
      </c>
      <c r="C560" s="606"/>
      <c r="D560" s="606"/>
      <c r="E560" s="606"/>
      <c r="F560" s="606"/>
      <c r="G560" s="606"/>
      <c r="H560" s="238"/>
      <c r="I560" s="309"/>
      <c r="J560" s="309"/>
      <c r="K560" s="309"/>
      <c r="L560" s="461"/>
      <c r="P560" s="512"/>
    </row>
    <row r="561" spans="1:16" s="456" customFormat="1" ht="12.75" customHeight="1" hidden="1">
      <c r="A561" s="516"/>
      <c r="B561" s="431"/>
      <c r="C561" s="431" t="s">
        <v>312</v>
      </c>
      <c r="D561" s="517"/>
      <c r="E561" s="517"/>
      <c r="F561" s="517"/>
      <c r="G561" s="517"/>
      <c r="H561" s="517"/>
      <c r="I561" s="577">
        <f>SUM(I557:I560)</f>
        <v>0</v>
      </c>
      <c r="J561" s="317"/>
      <c r="K561" s="577">
        <f>SUM(K557:K560)</f>
        <v>0</v>
      </c>
      <c r="L561" s="578"/>
      <c r="M561" s="579"/>
      <c r="P561" s="512"/>
    </row>
    <row r="562" spans="1:16" s="456" customFormat="1" ht="12.75" customHeight="1" hidden="1">
      <c r="A562" s="513"/>
      <c r="B562" s="515" t="s">
        <v>982</v>
      </c>
      <c r="C562" s="515"/>
      <c r="D562" s="515"/>
      <c r="E562" s="515"/>
      <c r="F562" s="515"/>
      <c r="G562" s="515"/>
      <c r="H562" s="515"/>
      <c r="I562" s="309"/>
      <c r="J562" s="309"/>
      <c r="K562" s="309"/>
      <c r="L562" s="461"/>
      <c r="P562" s="512"/>
    </row>
    <row r="563" spans="1:16" s="456" customFormat="1" ht="12.75" customHeight="1" hidden="1">
      <c r="A563" s="513"/>
      <c r="B563" s="1108" t="s">
        <v>983</v>
      </c>
      <c r="C563" s="1108"/>
      <c r="D563" s="1108"/>
      <c r="E563" s="1108"/>
      <c r="F563" s="1108"/>
      <c r="G563" s="1108"/>
      <c r="H563" s="1108"/>
      <c r="I563" s="1108"/>
      <c r="J563" s="1108"/>
      <c r="K563" s="1108"/>
      <c r="L563" s="461" t="s">
        <v>615</v>
      </c>
      <c r="P563" s="512"/>
    </row>
    <row r="564" spans="1:16" s="456" customFormat="1" ht="12.75" customHeight="1" hidden="1">
      <c r="A564" s="513"/>
      <c r="B564" s="1108" t="s">
        <v>984</v>
      </c>
      <c r="C564" s="1108"/>
      <c r="D564" s="1108"/>
      <c r="E564" s="1108"/>
      <c r="F564" s="1108"/>
      <c r="G564" s="1108"/>
      <c r="H564" s="1108"/>
      <c r="I564" s="1108"/>
      <c r="J564" s="1108"/>
      <c r="K564" s="1108"/>
      <c r="L564" s="461" t="s">
        <v>615</v>
      </c>
      <c r="P564" s="512"/>
    </row>
    <row r="565" spans="1:16" s="456" customFormat="1" ht="12.75" customHeight="1" hidden="1">
      <c r="A565" s="513"/>
      <c r="B565" s="1108" t="s">
        <v>1007</v>
      </c>
      <c r="C565" s="1108"/>
      <c r="D565" s="1108"/>
      <c r="E565" s="1108"/>
      <c r="F565" s="1108"/>
      <c r="G565" s="1108"/>
      <c r="H565" s="1108"/>
      <c r="I565" s="1108"/>
      <c r="J565" s="1108"/>
      <c r="K565" s="1108"/>
      <c r="L565" s="461" t="s">
        <v>1008</v>
      </c>
      <c r="P565" s="512"/>
    </row>
    <row r="566" spans="1:16" s="456" customFormat="1" ht="12.75" customHeight="1" hidden="1">
      <c r="A566" s="511"/>
      <c r="B566" s="544" t="s">
        <v>1009</v>
      </c>
      <c r="C566" s="431"/>
      <c r="D566" s="431"/>
      <c r="E566" s="431"/>
      <c r="F566" s="431"/>
      <c r="G566" s="431"/>
      <c r="H566" s="431"/>
      <c r="I566" s="317"/>
      <c r="J566" s="317"/>
      <c r="K566" s="317"/>
      <c r="L566" s="461"/>
      <c r="P566" s="512"/>
    </row>
    <row r="567" spans="1:16" s="456" customFormat="1" ht="12.75" customHeight="1" hidden="1">
      <c r="A567" s="574" t="s">
        <v>191</v>
      </c>
      <c r="B567" s="431" t="s">
        <v>1011</v>
      </c>
      <c r="C567" s="515"/>
      <c r="D567" s="515"/>
      <c r="E567" s="515"/>
      <c r="F567" s="515"/>
      <c r="G567" s="515"/>
      <c r="H567" s="515"/>
      <c r="I567" s="576" t="e">
        <f>#REF!</f>
        <v>#REF!</v>
      </c>
      <c r="J567" s="576"/>
      <c r="K567" s="576" t="e">
        <f>#REF!</f>
        <v>#REF!</v>
      </c>
      <c r="L567" s="461"/>
      <c r="P567" s="512"/>
    </row>
    <row r="568" spans="1:16" s="456" customFormat="1" ht="12.75" customHeight="1" hidden="1">
      <c r="A568" s="516"/>
      <c r="B568" s="515" t="s">
        <v>1012</v>
      </c>
      <c r="C568" s="517"/>
      <c r="D568" s="517"/>
      <c r="E568" s="517"/>
      <c r="F568" s="517"/>
      <c r="G568" s="517"/>
      <c r="H568" s="517"/>
      <c r="I568" s="323">
        <f>K571</f>
        <v>0</v>
      </c>
      <c r="J568" s="323"/>
      <c r="K568" s="323"/>
      <c r="L568" s="461"/>
      <c r="P568" s="512"/>
    </row>
    <row r="569" spans="1:16" s="456" customFormat="1" ht="12.75" customHeight="1" hidden="1">
      <c r="A569" s="516"/>
      <c r="B569" s="515" t="s">
        <v>1013</v>
      </c>
      <c r="C569" s="517"/>
      <c r="D569" s="517"/>
      <c r="E569" s="517"/>
      <c r="F569" s="517"/>
      <c r="G569" s="517"/>
      <c r="H569" s="517"/>
      <c r="I569" s="323"/>
      <c r="J569" s="323"/>
      <c r="K569" s="323"/>
      <c r="L569" s="461"/>
      <c r="P569" s="512"/>
    </row>
    <row r="570" spans="1:16" s="456" customFormat="1" ht="12.75" customHeight="1" hidden="1">
      <c r="A570" s="516"/>
      <c r="B570" s="515" t="s">
        <v>881</v>
      </c>
      <c r="C570" s="517"/>
      <c r="D570" s="517"/>
      <c r="E570" s="517"/>
      <c r="F570" s="517"/>
      <c r="G570" s="517"/>
      <c r="H570" s="517"/>
      <c r="I570" s="323"/>
      <c r="J570" s="323"/>
      <c r="K570" s="323"/>
      <c r="L570" s="461"/>
      <c r="P570" s="512"/>
    </row>
    <row r="571" spans="1:16" s="456" customFormat="1" ht="12.75" customHeight="1" hidden="1">
      <c r="A571" s="516"/>
      <c r="B571" s="515" t="s">
        <v>1014</v>
      </c>
      <c r="C571" s="517"/>
      <c r="D571" s="517"/>
      <c r="E571" s="517"/>
      <c r="F571" s="517"/>
      <c r="G571" s="517"/>
      <c r="H571" s="517"/>
      <c r="I571" s="667">
        <f>I568+I569-I570</f>
        <v>0</v>
      </c>
      <c r="J571" s="323"/>
      <c r="K571" s="667">
        <f>K568+K569-K570</f>
        <v>0</v>
      </c>
      <c r="L571" s="578">
        <f>I571-'CDKT '!I132</f>
        <v>0</v>
      </c>
      <c r="M571" s="579">
        <f>K571-'CDKT '!K132</f>
        <v>0</v>
      </c>
      <c r="P571" s="512"/>
    </row>
    <row r="572" spans="1:16" s="456" customFormat="1" ht="12.75" customHeight="1" hidden="1">
      <c r="A572" s="574" t="s">
        <v>198</v>
      </c>
      <c r="B572" s="431" t="s">
        <v>1016</v>
      </c>
      <c r="C572" s="515"/>
      <c r="D572" s="515"/>
      <c r="E572" s="515"/>
      <c r="F572" s="515"/>
      <c r="G572" s="515"/>
      <c r="H572" s="515"/>
      <c r="I572" s="576" t="e">
        <f>#REF!</f>
        <v>#REF!</v>
      </c>
      <c r="J572" s="576"/>
      <c r="K572" s="576" t="e">
        <f>#REF!</f>
        <v>#REF!</v>
      </c>
      <c r="L572" s="461"/>
      <c r="P572" s="512"/>
    </row>
    <row r="573" spans="1:16" s="456" customFormat="1" ht="12.75" customHeight="1" hidden="1">
      <c r="A573" s="516"/>
      <c r="B573" s="515" t="s">
        <v>1017</v>
      </c>
      <c r="C573" s="517"/>
      <c r="D573" s="517"/>
      <c r="E573" s="517"/>
      <c r="F573" s="517"/>
      <c r="G573" s="517"/>
      <c r="H573" s="517"/>
      <c r="I573" s="323"/>
      <c r="J573" s="323"/>
      <c r="K573" s="323"/>
      <c r="L573" s="578" t="s">
        <v>1018</v>
      </c>
      <c r="M573" s="579"/>
      <c r="P573" s="512"/>
    </row>
    <row r="574" spans="1:16" s="456" customFormat="1" ht="12.75" customHeight="1" hidden="1">
      <c r="A574" s="516"/>
      <c r="B574" s="515"/>
      <c r="C574" s="517" t="s">
        <v>1016</v>
      </c>
      <c r="D574" s="517"/>
      <c r="E574" s="517"/>
      <c r="F574" s="517"/>
      <c r="G574" s="517"/>
      <c r="H574" s="517"/>
      <c r="I574" s="323"/>
      <c r="J574" s="323"/>
      <c r="K574" s="323"/>
      <c r="L574" s="578"/>
      <c r="M574" s="579"/>
      <c r="P574" s="512"/>
    </row>
    <row r="575" spans="1:16" s="456" customFormat="1" ht="12.75" customHeight="1" hidden="1">
      <c r="A575" s="516"/>
      <c r="B575" s="515"/>
      <c r="C575" s="517" t="s">
        <v>1019</v>
      </c>
      <c r="D575" s="517"/>
      <c r="E575" s="517"/>
      <c r="F575" s="517"/>
      <c r="G575" s="517"/>
      <c r="H575" s="517"/>
      <c r="I575" s="323"/>
      <c r="J575" s="323"/>
      <c r="K575" s="323"/>
      <c r="L575" s="578"/>
      <c r="M575" s="579"/>
      <c r="P575" s="512"/>
    </row>
    <row r="576" spans="1:16" s="456" customFormat="1" ht="12.75" customHeight="1" hidden="1">
      <c r="A576" s="516"/>
      <c r="B576" s="515" t="s">
        <v>1020</v>
      </c>
      <c r="C576" s="517"/>
      <c r="D576" s="517"/>
      <c r="E576" s="517"/>
      <c r="F576" s="517"/>
      <c r="G576" s="517"/>
      <c r="H576" s="517"/>
      <c r="I576" s="323"/>
      <c r="J576" s="323"/>
      <c r="K576" s="323"/>
      <c r="L576" s="578"/>
      <c r="M576" s="579"/>
      <c r="P576" s="512"/>
    </row>
    <row r="577" spans="1:16" s="456" customFormat="1" ht="12.75" customHeight="1" hidden="1">
      <c r="A577" s="516"/>
      <c r="B577" s="515" t="s">
        <v>1021</v>
      </c>
      <c r="C577" s="517"/>
      <c r="D577" s="517"/>
      <c r="E577" s="517"/>
      <c r="F577" s="517"/>
      <c r="G577" s="517"/>
      <c r="H577" s="517"/>
      <c r="I577" s="323"/>
      <c r="J577" s="323"/>
      <c r="K577" s="323"/>
      <c r="L577" s="578"/>
      <c r="M577" s="579"/>
      <c r="P577" s="512"/>
    </row>
    <row r="578" spans="1:16" s="456" customFormat="1" ht="12.75" customHeight="1" hidden="1">
      <c r="A578" s="516"/>
      <c r="B578" s="515"/>
      <c r="C578" s="517" t="s">
        <v>1022</v>
      </c>
      <c r="D578" s="517"/>
      <c r="E578" s="517"/>
      <c r="F578" s="517"/>
      <c r="G578" s="517"/>
      <c r="H578" s="517"/>
      <c r="I578" s="323"/>
      <c r="J578" s="323"/>
      <c r="K578" s="323"/>
      <c r="L578" s="578"/>
      <c r="M578" s="579"/>
      <c r="P578" s="512"/>
    </row>
    <row r="579" spans="1:16" s="456" customFormat="1" ht="12.75" customHeight="1" hidden="1">
      <c r="A579" s="516"/>
      <c r="B579" s="515"/>
      <c r="C579" s="517" t="s">
        <v>1023</v>
      </c>
      <c r="D579" s="517"/>
      <c r="E579" s="517"/>
      <c r="F579" s="517"/>
      <c r="G579" s="517"/>
      <c r="H579" s="517"/>
      <c r="I579" s="323"/>
      <c r="J579" s="323"/>
      <c r="K579" s="323"/>
      <c r="L579" s="578"/>
      <c r="M579" s="579"/>
      <c r="P579" s="512"/>
    </row>
    <row r="580" spans="1:16" s="456" customFormat="1" ht="12.75" customHeight="1" hidden="1">
      <c r="A580" s="516"/>
      <c r="B580" s="515"/>
      <c r="C580" s="517" t="s">
        <v>233</v>
      </c>
      <c r="D580" s="517"/>
      <c r="E580" s="517"/>
      <c r="F580" s="517"/>
      <c r="G580" s="517"/>
      <c r="H580" s="517"/>
      <c r="I580" s="667"/>
      <c r="J580" s="323"/>
      <c r="K580" s="667"/>
      <c r="L580" s="578"/>
      <c r="M580" s="579"/>
      <c r="P580" s="512"/>
    </row>
    <row r="581" spans="1:16" s="456" customFormat="1" ht="12.75" customHeight="1" hidden="1">
      <c r="A581" s="592" t="s">
        <v>1024</v>
      </c>
      <c r="B581" s="431"/>
      <c r="C581" s="431"/>
      <c r="D581" s="431"/>
      <c r="E581" s="431"/>
      <c r="F581" s="431"/>
      <c r="G581" s="431"/>
      <c r="H581" s="431"/>
      <c r="I581" s="317"/>
      <c r="J581" s="317"/>
      <c r="K581" s="317"/>
      <c r="L581" s="461"/>
      <c r="P581" s="512"/>
    </row>
    <row r="582" spans="1:16" s="456" customFormat="1" ht="12.75" customHeight="1" hidden="1">
      <c r="A582" s="511" t="s">
        <v>204</v>
      </c>
      <c r="B582" s="431" t="s">
        <v>1026</v>
      </c>
      <c r="C582" s="515"/>
      <c r="D582" s="515"/>
      <c r="E582" s="515"/>
      <c r="F582" s="515"/>
      <c r="G582" s="515"/>
      <c r="H582" s="515"/>
      <c r="I582" s="663" t="e">
        <f>#REF!</f>
        <v>#REF!</v>
      </c>
      <c r="J582" s="672"/>
      <c r="K582" s="663" t="e">
        <f>#REF!</f>
        <v>#REF!</v>
      </c>
      <c r="L582" s="461"/>
      <c r="P582" s="512"/>
    </row>
    <row r="583" spans="1:16" s="456" customFormat="1" ht="12.75" customHeight="1" hidden="1">
      <c r="A583" s="513"/>
      <c r="B583" s="515" t="s">
        <v>1186</v>
      </c>
      <c r="C583" s="515"/>
      <c r="D583" s="515"/>
      <c r="E583" s="515"/>
      <c r="F583" s="515"/>
      <c r="G583" s="515"/>
      <c r="H583" s="515"/>
      <c r="I583" s="309"/>
      <c r="J583" s="309"/>
      <c r="K583" s="309"/>
      <c r="L583" s="461"/>
      <c r="P583" s="512"/>
    </row>
    <row r="584" spans="1:16" s="456" customFormat="1" ht="12.75" customHeight="1" hidden="1">
      <c r="A584" s="513"/>
      <c r="B584" s="515" t="s">
        <v>1029</v>
      </c>
      <c r="C584" s="515"/>
      <c r="D584" s="515"/>
      <c r="E584" s="515"/>
      <c r="F584" s="515"/>
      <c r="G584" s="515"/>
      <c r="H584" s="515"/>
      <c r="I584" s="309"/>
      <c r="J584" s="309"/>
      <c r="K584" s="309"/>
      <c r="L584" s="461"/>
      <c r="P584" s="512"/>
    </row>
    <row r="585" spans="1:16" s="456" customFormat="1" ht="12.75" customHeight="1" hidden="1">
      <c r="A585" s="513"/>
      <c r="B585" s="515" t="s">
        <v>1030</v>
      </c>
      <c r="C585" s="515"/>
      <c r="D585" s="515"/>
      <c r="E585" s="515"/>
      <c r="F585" s="515"/>
      <c r="G585" s="515"/>
      <c r="H585" s="515"/>
      <c r="I585" s="309"/>
      <c r="J585" s="309"/>
      <c r="K585" s="309"/>
      <c r="L585" s="461"/>
      <c r="P585" s="512"/>
    </row>
    <row r="586" spans="1:16" s="456" customFormat="1" ht="12.75" customHeight="1" hidden="1">
      <c r="A586" s="513"/>
      <c r="B586" s="515" t="s">
        <v>1031</v>
      </c>
      <c r="C586" s="515"/>
      <c r="D586" s="515"/>
      <c r="E586" s="515"/>
      <c r="F586" s="515"/>
      <c r="G586" s="515"/>
      <c r="H586" s="515"/>
      <c r="I586" s="309"/>
      <c r="J586" s="309"/>
      <c r="K586" s="309"/>
      <c r="L586" s="578" t="s">
        <v>1032</v>
      </c>
      <c r="P586" s="512"/>
    </row>
    <row r="587" spans="1:16" s="456" customFormat="1" ht="12.75" customHeight="1" hidden="1">
      <c r="A587" s="516"/>
      <c r="B587" s="431"/>
      <c r="C587" s="431" t="s">
        <v>312</v>
      </c>
      <c r="D587" s="517"/>
      <c r="E587" s="517"/>
      <c r="F587" s="517"/>
      <c r="G587" s="517"/>
      <c r="H587" s="517"/>
      <c r="I587" s="577">
        <f>SUM(I583:I586)</f>
        <v>0</v>
      </c>
      <c r="J587" s="317"/>
      <c r="K587" s="577">
        <f>SUM(K583:K586)</f>
        <v>0</v>
      </c>
      <c r="L587" s="578">
        <f>I587-'KQKD 1'!H9</f>
        <v>-38264058389</v>
      </c>
      <c r="M587" s="579">
        <f>K587-'KQKD 1'!J9</f>
        <v>-35307301951</v>
      </c>
      <c r="P587" s="512"/>
    </row>
    <row r="588" spans="1:16" s="456" customFormat="1" ht="12.75" customHeight="1" hidden="1">
      <c r="A588" s="516"/>
      <c r="B588" s="515" t="s">
        <v>1033</v>
      </c>
      <c r="C588" s="431"/>
      <c r="D588" s="517"/>
      <c r="E588" s="517"/>
      <c r="F588" s="517"/>
      <c r="G588" s="517"/>
      <c r="H588" s="517"/>
      <c r="I588" s="317"/>
      <c r="J588" s="317"/>
      <c r="K588" s="317"/>
      <c r="L588" s="578"/>
      <c r="M588" s="579"/>
      <c r="P588" s="512"/>
    </row>
    <row r="589" spans="1:16" s="584" customFormat="1" ht="12.75" customHeight="1" hidden="1">
      <c r="A589" s="516"/>
      <c r="B589" s="517" t="s">
        <v>138</v>
      </c>
      <c r="C589" s="517" t="s">
        <v>1034</v>
      </c>
      <c r="D589" s="517"/>
      <c r="E589" s="517"/>
      <c r="F589" s="517"/>
      <c r="G589" s="517"/>
      <c r="H589" s="517"/>
      <c r="I589" s="535"/>
      <c r="J589" s="535"/>
      <c r="K589" s="535"/>
      <c r="L589" s="642"/>
      <c r="M589" s="643"/>
      <c r="P589" s="585"/>
    </row>
    <row r="590" spans="1:16" s="584" customFormat="1" ht="12.75" customHeight="1" hidden="1">
      <c r="A590" s="516"/>
      <c r="B590" s="517" t="s">
        <v>139</v>
      </c>
      <c r="C590" s="517" t="s">
        <v>1035</v>
      </c>
      <c r="D590" s="517"/>
      <c r="E590" s="517"/>
      <c r="F590" s="517"/>
      <c r="G590" s="517"/>
      <c r="H590" s="517"/>
      <c r="I590" s="535"/>
      <c r="J590" s="535"/>
      <c r="K590" s="535"/>
      <c r="L590" s="642"/>
      <c r="M590" s="643"/>
      <c r="P590" s="585"/>
    </row>
    <row r="591" spans="1:16" s="584" customFormat="1" ht="12.75" customHeight="1" hidden="1">
      <c r="A591" s="516"/>
      <c r="B591" s="517"/>
      <c r="C591" s="517" t="s">
        <v>1036</v>
      </c>
      <c r="D591" s="517"/>
      <c r="E591" s="517"/>
      <c r="F591" s="517"/>
      <c r="G591" s="517"/>
      <c r="H591" s="517"/>
      <c r="I591" s="535"/>
      <c r="J591" s="535"/>
      <c r="K591" s="535"/>
      <c r="L591" s="642"/>
      <c r="M591" s="643"/>
      <c r="P591" s="585"/>
    </row>
    <row r="592" spans="1:16" s="456" customFormat="1" ht="12.75" customHeight="1" hidden="1">
      <c r="A592" s="511" t="s">
        <v>210</v>
      </c>
      <c r="B592" s="431" t="s">
        <v>1038</v>
      </c>
      <c r="C592" s="515"/>
      <c r="D592" s="515"/>
      <c r="E592" s="515"/>
      <c r="F592" s="515"/>
      <c r="G592" s="515"/>
      <c r="H592" s="515"/>
      <c r="I592" s="663" t="e">
        <f>#REF!</f>
        <v>#REF!</v>
      </c>
      <c r="J592" s="672"/>
      <c r="K592" s="663" t="e">
        <f>#REF!</f>
        <v>#REF!</v>
      </c>
      <c r="L592" s="461"/>
      <c r="P592" s="512"/>
    </row>
    <row r="593" spans="1:16" s="584" customFormat="1" ht="12.75" customHeight="1" hidden="1">
      <c r="A593" s="516"/>
      <c r="B593" s="515" t="s">
        <v>1039</v>
      </c>
      <c r="C593" s="517"/>
      <c r="D593" s="517"/>
      <c r="E593" s="517"/>
      <c r="F593" s="517"/>
      <c r="G593" s="517"/>
      <c r="H593" s="517"/>
      <c r="I593" s="535"/>
      <c r="J593" s="535"/>
      <c r="K593" s="535"/>
      <c r="L593" s="642"/>
      <c r="M593" s="643"/>
      <c r="P593" s="585"/>
    </row>
    <row r="594" spans="1:16" s="584" customFormat="1" ht="12.75" customHeight="1" hidden="1">
      <c r="A594" s="516"/>
      <c r="B594" s="515" t="s">
        <v>1191</v>
      </c>
      <c r="C594" s="517"/>
      <c r="D594" s="517"/>
      <c r="E594" s="517"/>
      <c r="F594" s="517"/>
      <c r="G594" s="517"/>
      <c r="H594" s="517"/>
      <c r="I594" s="535"/>
      <c r="J594" s="535"/>
      <c r="K594" s="535"/>
      <c r="L594" s="642"/>
      <c r="M594" s="643"/>
      <c r="P594" s="585"/>
    </row>
    <row r="595" spans="1:16" s="584" customFormat="1" ht="12.75" customHeight="1" hidden="1">
      <c r="A595" s="516"/>
      <c r="B595" s="515" t="s">
        <v>1040</v>
      </c>
      <c r="C595" s="517"/>
      <c r="D595" s="517"/>
      <c r="E595" s="517"/>
      <c r="F595" s="517"/>
      <c r="G595" s="517"/>
      <c r="H595" s="517"/>
      <c r="I595" s="535"/>
      <c r="J595" s="535"/>
      <c r="K595" s="535"/>
      <c r="L595" s="642"/>
      <c r="M595" s="643"/>
      <c r="P595" s="585"/>
    </row>
    <row r="596" spans="1:16" s="584" customFormat="1" ht="12.75" customHeight="1" hidden="1">
      <c r="A596" s="516"/>
      <c r="B596" s="515" t="s">
        <v>1041</v>
      </c>
      <c r="C596" s="517"/>
      <c r="D596" s="517"/>
      <c r="E596" s="517"/>
      <c r="F596" s="517"/>
      <c r="G596" s="517"/>
      <c r="H596" s="517"/>
      <c r="I596" s="535"/>
      <c r="J596" s="535"/>
      <c r="K596" s="535"/>
      <c r="L596" s="642"/>
      <c r="M596" s="643"/>
      <c r="P596" s="585"/>
    </row>
    <row r="597" spans="1:16" s="456" customFormat="1" ht="12.75" customHeight="1" hidden="1">
      <c r="A597" s="513"/>
      <c r="B597" s="515" t="s">
        <v>194</v>
      </c>
      <c r="C597" s="515"/>
      <c r="D597" s="515"/>
      <c r="E597" s="515"/>
      <c r="F597" s="515"/>
      <c r="G597" s="515"/>
      <c r="H597" s="515"/>
      <c r="I597" s="309"/>
      <c r="J597" s="309"/>
      <c r="K597" s="309"/>
      <c r="L597" s="461"/>
      <c r="P597" s="512"/>
    </row>
    <row r="598" spans="1:16" s="456" customFormat="1" ht="12.75" customHeight="1" hidden="1">
      <c r="A598" s="513"/>
      <c r="B598" s="515" t="s">
        <v>1042</v>
      </c>
      <c r="C598" s="515"/>
      <c r="D598" s="515"/>
      <c r="E598" s="515"/>
      <c r="F598" s="515"/>
      <c r="G598" s="515"/>
      <c r="H598" s="515"/>
      <c r="I598" s="309"/>
      <c r="J598" s="309"/>
      <c r="K598" s="309"/>
      <c r="L598" s="461"/>
      <c r="P598" s="512"/>
    </row>
    <row r="599" spans="1:16" s="456" customFormat="1" ht="12.75" customHeight="1" hidden="1">
      <c r="A599" s="516"/>
      <c r="B599" s="431"/>
      <c r="C599" s="431" t="s">
        <v>312</v>
      </c>
      <c r="D599" s="517"/>
      <c r="E599" s="517"/>
      <c r="F599" s="517"/>
      <c r="G599" s="517"/>
      <c r="H599" s="517"/>
      <c r="I599" s="577">
        <f>SUM(I593:I598)</f>
        <v>0</v>
      </c>
      <c r="J599" s="317"/>
      <c r="K599" s="577">
        <f>SUM(K593:K598)</f>
        <v>0</v>
      </c>
      <c r="L599" s="578">
        <f>I599-'KQKD 1'!H10</f>
        <v>0</v>
      </c>
      <c r="M599" s="579">
        <f>K599-'KQKD 1'!J10</f>
        <v>0</v>
      </c>
      <c r="P599" s="512"/>
    </row>
    <row r="600" spans="1:16" s="456" customFormat="1" ht="12.75" customHeight="1" hidden="1">
      <c r="A600" s="511" t="s">
        <v>215</v>
      </c>
      <c r="B600" s="431" t="s">
        <v>1044</v>
      </c>
      <c r="C600" s="515"/>
      <c r="D600" s="515"/>
      <c r="E600" s="515"/>
      <c r="F600" s="515"/>
      <c r="G600" s="515"/>
      <c r="H600" s="515"/>
      <c r="I600" s="663" t="e">
        <f>#REF!</f>
        <v>#REF!</v>
      </c>
      <c r="J600" s="672"/>
      <c r="K600" s="663" t="e">
        <f>#REF!</f>
        <v>#REF!</v>
      </c>
      <c r="L600" s="461"/>
      <c r="P600" s="512"/>
    </row>
    <row r="601" spans="1:16" s="456" customFormat="1" ht="12.75" customHeight="1" hidden="1">
      <c r="A601" s="513"/>
      <c r="B601" s="515" t="s">
        <v>715</v>
      </c>
      <c r="C601" s="515"/>
      <c r="D601" s="515"/>
      <c r="E601" s="515"/>
      <c r="F601" s="515"/>
      <c r="G601" s="515"/>
      <c r="H601" s="515"/>
      <c r="I601" s="309"/>
      <c r="J601" s="309"/>
      <c r="K601" s="309"/>
      <c r="L601" s="461"/>
      <c r="P601" s="512"/>
    </row>
    <row r="602" spans="1:16" s="456" customFormat="1" ht="12.75" customHeight="1" hidden="1">
      <c r="A602" s="513"/>
      <c r="B602" s="515" t="s">
        <v>1045</v>
      </c>
      <c r="C602" s="515"/>
      <c r="D602" s="515"/>
      <c r="E602" s="515"/>
      <c r="F602" s="515"/>
      <c r="G602" s="515"/>
      <c r="H602" s="515"/>
      <c r="I602" s="309"/>
      <c r="J602" s="309"/>
      <c r="K602" s="309"/>
      <c r="L602" s="461"/>
      <c r="P602" s="512"/>
    </row>
    <row r="603" spans="1:16" s="456" customFormat="1" ht="12.75" customHeight="1" hidden="1">
      <c r="A603" s="513"/>
      <c r="B603" s="515" t="s">
        <v>1046</v>
      </c>
      <c r="C603" s="515"/>
      <c r="D603" s="515"/>
      <c r="E603" s="515"/>
      <c r="F603" s="515"/>
      <c r="G603" s="515"/>
      <c r="H603" s="515"/>
      <c r="I603" s="309"/>
      <c r="J603" s="309"/>
      <c r="K603" s="309"/>
      <c r="L603" s="461"/>
      <c r="P603" s="512"/>
    </row>
    <row r="604" spans="1:16" s="456" customFormat="1" ht="12.75" customHeight="1" hidden="1">
      <c r="A604" s="513"/>
      <c r="B604" s="515" t="s">
        <v>1047</v>
      </c>
      <c r="C604" s="515"/>
      <c r="D604" s="515"/>
      <c r="E604" s="515"/>
      <c r="F604" s="515"/>
      <c r="G604" s="515"/>
      <c r="H604" s="515"/>
      <c r="I604" s="309"/>
      <c r="J604" s="309"/>
      <c r="K604" s="309"/>
      <c r="L604" s="461"/>
      <c r="P604" s="512"/>
    </row>
    <row r="605" spans="1:16" s="456" customFormat="1" ht="12.75" customHeight="1" hidden="1">
      <c r="A605" s="516"/>
      <c r="B605" s="431"/>
      <c r="C605" s="431" t="s">
        <v>312</v>
      </c>
      <c r="D605" s="517"/>
      <c r="E605" s="517"/>
      <c r="F605" s="517"/>
      <c r="G605" s="517"/>
      <c r="H605" s="517"/>
      <c r="I605" s="577">
        <f>SUM(I601:I604)</f>
        <v>0</v>
      </c>
      <c r="J605" s="317"/>
      <c r="K605" s="577">
        <f>SUM(K601:K604)</f>
        <v>0</v>
      </c>
      <c r="L605" s="578">
        <f>I605-'KQKD 1'!H11</f>
        <v>-38264058389</v>
      </c>
      <c r="M605" s="579">
        <f>K605-'KQKD 1'!J11</f>
        <v>-35307301951</v>
      </c>
      <c r="P605" s="512"/>
    </row>
    <row r="606" spans="1:16" s="456" customFormat="1" ht="12.75" customHeight="1" hidden="1">
      <c r="A606" s="511" t="s">
        <v>234</v>
      </c>
      <c r="B606" s="431" t="s">
        <v>1368</v>
      </c>
      <c r="C606" s="515"/>
      <c r="D606" s="515"/>
      <c r="E606" s="515"/>
      <c r="F606" s="515"/>
      <c r="G606" s="515"/>
      <c r="H606" s="515"/>
      <c r="I606" s="663" t="e">
        <f>#REF!</f>
        <v>#REF!</v>
      </c>
      <c r="J606" s="672"/>
      <c r="K606" s="663" t="e">
        <f>#REF!</f>
        <v>#REF!</v>
      </c>
      <c r="L606" s="461"/>
      <c r="P606" s="512"/>
    </row>
    <row r="607" spans="1:16" s="456" customFormat="1" ht="12.75" customHeight="1" hidden="1">
      <c r="A607" s="513"/>
      <c r="B607" s="515" t="s">
        <v>1050</v>
      </c>
      <c r="C607" s="515"/>
      <c r="D607" s="515"/>
      <c r="E607" s="515"/>
      <c r="F607" s="515"/>
      <c r="G607" s="515"/>
      <c r="H607" s="515"/>
      <c r="I607" s="309"/>
      <c r="J607" s="309"/>
      <c r="K607" s="309"/>
      <c r="L607" s="461"/>
      <c r="P607" s="512"/>
    </row>
    <row r="608" spans="1:16" s="456" customFormat="1" ht="12.75" customHeight="1" hidden="1">
      <c r="A608" s="513"/>
      <c r="B608" s="515" t="s">
        <v>1049</v>
      </c>
      <c r="C608" s="515"/>
      <c r="D608" s="515"/>
      <c r="E608" s="515"/>
      <c r="F608" s="515"/>
      <c r="G608" s="515"/>
      <c r="H608" s="515"/>
      <c r="I608" s="309"/>
      <c r="J608" s="309"/>
      <c r="K608" s="309"/>
      <c r="L608" s="461"/>
      <c r="P608" s="512"/>
    </row>
    <row r="609" spans="1:16" s="456" customFormat="1" ht="12.75" customHeight="1" hidden="1">
      <c r="A609" s="513"/>
      <c r="B609" s="515" t="s">
        <v>1051</v>
      </c>
      <c r="C609" s="515"/>
      <c r="D609" s="515"/>
      <c r="E609" s="515"/>
      <c r="F609" s="515"/>
      <c r="G609" s="515"/>
      <c r="H609" s="515"/>
      <c r="I609" s="309"/>
      <c r="J609" s="309"/>
      <c r="K609" s="309"/>
      <c r="L609" s="461"/>
      <c r="P609" s="512"/>
    </row>
    <row r="610" spans="1:16" s="456" customFormat="1" ht="12.75" customHeight="1" hidden="1">
      <c r="A610" s="513"/>
      <c r="B610" s="515" t="s">
        <v>1052</v>
      </c>
      <c r="C610" s="515"/>
      <c r="D610" s="515"/>
      <c r="E610" s="515"/>
      <c r="F610" s="515"/>
      <c r="G610" s="515"/>
      <c r="H610" s="515"/>
      <c r="I610" s="309"/>
      <c r="J610" s="309"/>
      <c r="K610" s="309"/>
      <c r="L610" s="461"/>
      <c r="P610" s="512"/>
    </row>
    <row r="611" spans="1:16" s="456" customFormat="1" ht="12.75" customHeight="1" hidden="1">
      <c r="A611" s="513"/>
      <c r="B611" s="515" t="s">
        <v>1053</v>
      </c>
      <c r="C611" s="515"/>
      <c r="D611" s="515"/>
      <c r="E611" s="515"/>
      <c r="F611" s="515"/>
      <c r="G611" s="515"/>
      <c r="H611" s="515"/>
      <c r="I611" s="309"/>
      <c r="J611" s="309"/>
      <c r="K611" s="309"/>
      <c r="L611" s="461"/>
      <c r="P611" s="512"/>
    </row>
    <row r="612" spans="1:16" s="456" customFormat="1" ht="12.75" customHeight="1" hidden="1">
      <c r="A612" s="513"/>
      <c r="B612" s="515" t="s">
        <v>1054</v>
      </c>
      <c r="C612" s="515"/>
      <c r="D612" s="515"/>
      <c r="E612" s="515"/>
      <c r="F612" s="515"/>
      <c r="G612" s="515"/>
      <c r="H612" s="515"/>
      <c r="I612" s="309"/>
      <c r="J612" s="309"/>
      <c r="K612" s="309"/>
      <c r="L612" s="461" t="s">
        <v>322</v>
      </c>
      <c r="P612" s="512"/>
    </row>
    <row r="613" spans="1:16" s="456" customFormat="1" ht="12.75" customHeight="1" hidden="1">
      <c r="A613" s="513"/>
      <c r="B613" s="515" t="s">
        <v>1055</v>
      </c>
      <c r="C613" s="515"/>
      <c r="D613" s="515"/>
      <c r="E613" s="515"/>
      <c r="F613" s="515"/>
      <c r="G613" s="515"/>
      <c r="H613" s="515"/>
      <c r="I613" s="309"/>
      <c r="J613" s="309"/>
      <c r="K613" s="309"/>
      <c r="L613" s="461"/>
      <c r="P613" s="512"/>
    </row>
    <row r="614" spans="1:16" s="456" customFormat="1" ht="12.75" customHeight="1" hidden="1">
      <c r="A614" s="513"/>
      <c r="B614" s="515" t="s">
        <v>1056</v>
      </c>
      <c r="C614" s="515"/>
      <c r="D614" s="515"/>
      <c r="E614" s="515"/>
      <c r="F614" s="515"/>
      <c r="G614" s="515"/>
      <c r="H614" s="515"/>
      <c r="I614" s="309"/>
      <c r="J614" s="309"/>
      <c r="K614" s="309"/>
      <c r="L614" s="461"/>
      <c r="P614" s="512"/>
    </row>
    <row r="615" spans="1:16" s="456" customFormat="1" ht="12.75" customHeight="1" hidden="1">
      <c r="A615" s="511"/>
      <c r="B615" s="431"/>
      <c r="C615" s="431" t="s">
        <v>312</v>
      </c>
      <c r="D615" s="431"/>
      <c r="E615" s="431"/>
      <c r="F615" s="431"/>
      <c r="G615" s="431"/>
      <c r="H615" s="431"/>
      <c r="I615" s="577">
        <f>SUM(I607:I614)</f>
        <v>0</v>
      </c>
      <c r="J615" s="317"/>
      <c r="K615" s="577">
        <f>SUM(K607:K614)</f>
        <v>0</v>
      </c>
      <c r="L615" s="578">
        <f>I615-'KQKD 1'!H12</f>
        <v>-20216210943</v>
      </c>
      <c r="M615" s="579">
        <f>K615-'KQKD 1'!J12</f>
        <v>-18206222651</v>
      </c>
      <c r="P615" s="512"/>
    </row>
    <row r="616" spans="1:16" s="456" customFormat="1" ht="12.75" customHeight="1" hidden="1">
      <c r="A616" s="511" t="s">
        <v>891</v>
      </c>
      <c r="B616" s="431" t="s">
        <v>1371</v>
      </c>
      <c r="C616" s="515"/>
      <c r="D616" s="515"/>
      <c r="E616" s="515"/>
      <c r="F616" s="515"/>
      <c r="G616" s="515"/>
      <c r="H616" s="515"/>
      <c r="I616" s="663" t="e">
        <f>#REF!</f>
        <v>#REF!</v>
      </c>
      <c r="J616" s="672"/>
      <c r="K616" s="663" t="e">
        <f>#REF!</f>
        <v>#REF!</v>
      </c>
      <c r="L616" s="461"/>
      <c r="P616" s="512"/>
    </row>
    <row r="617" spans="1:16" s="456" customFormat="1" ht="12.75" customHeight="1" hidden="1">
      <c r="A617" s="513"/>
      <c r="B617" s="515" t="s">
        <v>1058</v>
      </c>
      <c r="C617" s="515"/>
      <c r="D617" s="515"/>
      <c r="E617" s="515"/>
      <c r="F617" s="515"/>
      <c r="G617" s="515"/>
      <c r="H617" s="515"/>
      <c r="I617" s="309"/>
      <c r="J617" s="309"/>
      <c r="K617" s="309"/>
      <c r="L617" s="461"/>
      <c r="P617" s="512"/>
    </row>
    <row r="618" spans="1:16" s="456" customFormat="1" ht="12.75" customHeight="1" hidden="1">
      <c r="A618" s="513"/>
      <c r="B618" s="515" t="s">
        <v>1059</v>
      </c>
      <c r="C618" s="515"/>
      <c r="D618" s="515"/>
      <c r="E618" s="515"/>
      <c r="F618" s="515"/>
      <c r="G618" s="515"/>
      <c r="H618" s="515"/>
      <c r="I618" s="309"/>
      <c r="J618" s="309"/>
      <c r="K618" s="309"/>
      <c r="L618" s="461"/>
      <c r="P618" s="512"/>
    </row>
    <row r="619" spans="1:16" s="456" customFormat="1" ht="12.75" customHeight="1" hidden="1">
      <c r="A619" s="513"/>
      <c r="B619" s="515" t="s">
        <v>1060</v>
      </c>
      <c r="C619" s="515"/>
      <c r="D619" s="515"/>
      <c r="E619" s="515"/>
      <c r="F619" s="515"/>
      <c r="G619" s="515"/>
      <c r="H619" s="515"/>
      <c r="I619" s="309"/>
      <c r="J619" s="309"/>
      <c r="K619" s="309"/>
      <c r="L619" s="461"/>
      <c r="P619" s="512"/>
    </row>
    <row r="620" spans="1:16" s="456" customFormat="1" ht="12.75" customHeight="1" hidden="1">
      <c r="A620" s="513"/>
      <c r="B620" s="515" t="s">
        <v>1061</v>
      </c>
      <c r="C620" s="515"/>
      <c r="D620" s="515"/>
      <c r="E620" s="515"/>
      <c r="F620" s="515"/>
      <c r="G620" s="515"/>
      <c r="H620" s="515"/>
      <c r="I620" s="309"/>
      <c r="J620" s="309"/>
      <c r="K620" s="309"/>
      <c r="L620" s="461"/>
      <c r="P620" s="512"/>
    </row>
    <row r="621" spans="1:16" s="456" customFormat="1" ht="12.75" customHeight="1" hidden="1">
      <c r="A621" s="513"/>
      <c r="B621" s="515" t="s">
        <v>1062</v>
      </c>
      <c r="C621" s="515"/>
      <c r="D621" s="515"/>
      <c r="E621" s="515"/>
      <c r="F621" s="515"/>
      <c r="G621" s="515"/>
      <c r="H621" s="515"/>
      <c r="I621" s="309"/>
      <c r="J621" s="309"/>
      <c r="K621" s="309"/>
      <c r="L621" s="461"/>
      <c r="P621" s="512"/>
    </row>
    <row r="622" spans="1:16" s="456" customFormat="1" ht="12.75" customHeight="1" hidden="1">
      <c r="A622" s="513"/>
      <c r="B622" s="515" t="s">
        <v>1063</v>
      </c>
      <c r="C622" s="515"/>
      <c r="D622" s="515"/>
      <c r="E622" s="515"/>
      <c r="F622" s="515"/>
      <c r="G622" s="515"/>
      <c r="H622" s="515"/>
      <c r="I622" s="309"/>
      <c r="J622" s="309"/>
      <c r="K622" s="309"/>
      <c r="L622" s="461"/>
      <c r="P622" s="512"/>
    </row>
    <row r="623" spans="1:16" s="456" customFormat="1" ht="12.75" customHeight="1" hidden="1">
      <c r="A623" s="513"/>
      <c r="B623" s="515" t="s">
        <v>1064</v>
      </c>
      <c r="C623" s="515"/>
      <c r="D623" s="515"/>
      <c r="E623" s="515"/>
      <c r="F623" s="515"/>
      <c r="G623" s="515"/>
      <c r="H623" s="515"/>
      <c r="I623" s="309"/>
      <c r="J623" s="309"/>
      <c r="K623" s="309"/>
      <c r="L623" s="461"/>
      <c r="P623" s="512"/>
    </row>
    <row r="624" spans="1:16" s="456" customFormat="1" ht="12.75" customHeight="1" hidden="1">
      <c r="A624" s="513"/>
      <c r="B624" s="515" t="s">
        <v>1065</v>
      </c>
      <c r="C624" s="515"/>
      <c r="D624" s="515"/>
      <c r="E624" s="515"/>
      <c r="F624" s="515"/>
      <c r="G624" s="515"/>
      <c r="H624" s="515"/>
      <c r="I624" s="309"/>
      <c r="J624" s="309"/>
      <c r="K624" s="309"/>
      <c r="L624" s="461"/>
      <c r="P624" s="512"/>
    </row>
    <row r="625" spans="1:16" s="456" customFormat="1" ht="12.75" customHeight="1" hidden="1">
      <c r="A625" s="511"/>
      <c r="B625" s="431"/>
      <c r="C625" s="431" t="s">
        <v>312</v>
      </c>
      <c r="D625" s="431"/>
      <c r="E625" s="431"/>
      <c r="F625" s="431"/>
      <c r="G625" s="431"/>
      <c r="H625" s="431"/>
      <c r="I625" s="577">
        <f>SUM(I617:I624)</f>
        <v>0</v>
      </c>
      <c r="J625" s="317"/>
      <c r="K625" s="577">
        <f>SUM(K617:K624)</f>
        <v>0</v>
      </c>
      <c r="L625" s="578">
        <f>I625-'KQKD 1'!H15</f>
        <v>-2983482909</v>
      </c>
      <c r="M625" s="579">
        <f>K625-'KQKD 1'!J15</f>
        <v>-4105223592</v>
      </c>
      <c r="P625" s="512"/>
    </row>
    <row r="626" spans="1:16" s="456" customFormat="1" ht="12.75" customHeight="1" hidden="1">
      <c r="A626" s="511" t="s">
        <v>1010</v>
      </c>
      <c r="B626" s="431" t="s">
        <v>1067</v>
      </c>
      <c r="C626" s="515"/>
      <c r="D626" s="515"/>
      <c r="E626" s="515"/>
      <c r="F626" s="515"/>
      <c r="G626" s="515"/>
      <c r="H626" s="515"/>
      <c r="I626" s="663" t="e">
        <f>#REF!</f>
        <v>#REF!</v>
      </c>
      <c r="J626" s="672"/>
      <c r="K626" s="663" t="e">
        <f>#REF!</f>
        <v>#REF!</v>
      </c>
      <c r="L626" s="461"/>
      <c r="P626" s="512"/>
    </row>
    <row r="627" spans="1:16" s="456" customFormat="1" ht="12.75" customHeight="1" hidden="1">
      <c r="A627" s="513"/>
      <c r="B627" s="515" t="s">
        <v>1068</v>
      </c>
      <c r="C627" s="515"/>
      <c r="D627" s="515"/>
      <c r="E627" s="515"/>
      <c r="F627" s="515"/>
      <c r="G627" s="515"/>
      <c r="H627" s="515"/>
      <c r="I627" s="309"/>
      <c r="J627" s="309"/>
      <c r="K627" s="309"/>
      <c r="L627" s="461"/>
      <c r="P627" s="512"/>
    </row>
    <row r="628" spans="1:16" s="456" customFormat="1" ht="12.75" customHeight="1" hidden="1">
      <c r="A628" s="513"/>
      <c r="B628" s="515" t="s">
        <v>1069</v>
      </c>
      <c r="C628" s="515"/>
      <c r="D628" s="515"/>
      <c r="E628" s="515"/>
      <c r="F628" s="515"/>
      <c r="G628" s="515"/>
      <c r="H628" s="515"/>
      <c r="I628" s="309"/>
      <c r="J628" s="309"/>
      <c r="K628" s="309"/>
      <c r="L628" s="461"/>
      <c r="P628" s="512"/>
    </row>
    <row r="629" spans="1:16" s="456" customFormat="1" ht="12.75" customHeight="1" hidden="1">
      <c r="A629" s="513"/>
      <c r="B629" s="515" t="s">
        <v>1070</v>
      </c>
      <c r="C629" s="515"/>
      <c r="D629" s="515"/>
      <c r="E629" s="515"/>
      <c r="F629" s="515"/>
      <c r="G629" s="515"/>
      <c r="H629" s="515"/>
      <c r="I629" s="309"/>
      <c r="J629" s="309"/>
      <c r="K629" s="309"/>
      <c r="L629" s="461"/>
      <c r="P629" s="512"/>
    </row>
    <row r="630" spans="1:16" s="456" customFormat="1" ht="12.75" customHeight="1" hidden="1">
      <c r="A630" s="513"/>
      <c r="B630" s="515" t="s">
        <v>1071</v>
      </c>
      <c r="C630" s="515"/>
      <c r="D630" s="515"/>
      <c r="E630" s="515"/>
      <c r="F630" s="515"/>
      <c r="G630" s="515"/>
      <c r="H630" s="515"/>
      <c r="I630" s="309"/>
      <c r="J630" s="309"/>
      <c r="K630" s="309"/>
      <c r="L630" s="461"/>
      <c r="P630" s="512"/>
    </row>
    <row r="631" spans="1:16" s="456" customFormat="1" ht="12.75" customHeight="1" hidden="1">
      <c r="A631" s="513"/>
      <c r="B631" s="515" t="s">
        <v>1072</v>
      </c>
      <c r="C631" s="515"/>
      <c r="D631" s="515"/>
      <c r="E631" s="515"/>
      <c r="F631" s="515"/>
      <c r="G631" s="515"/>
      <c r="H631" s="515"/>
      <c r="I631" s="309"/>
      <c r="J631" s="309"/>
      <c r="K631" s="309"/>
      <c r="L631" s="461"/>
      <c r="P631" s="512"/>
    </row>
    <row r="632" spans="1:16" s="456" customFormat="1" ht="12.75" customHeight="1" hidden="1">
      <c r="A632" s="513"/>
      <c r="B632" s="515" t="s">
        <v>1073</v>
      </c>
      <c r="C632" s="515"/>
      <c r="D632" s="515"/>
      <c r="E632" s="515"/>
      <c r="F632" s="515"/>
      <c r="G632" s="515"/>
      <c r="H632" s="515"/>
      <c r="I632" s="309"/>
      <c r="J632" s="309"/>
      <c r="K632" s="309"/>
      <c r="L632" s="461"/>
      <c r="P632" s="512"/>
    </row>
    <row r="633" spans="1:16" s="456" customFormat="1" ht="12.75" customHeight="1" hidden="1">
      <c r="A633" s="513"/>
      <c r="B633" s="515" t="s">
        <v>1074</v>
      </c>
      <c r="C633" s="515"/>
      <c r="D633" s="515"/>
      <c r="E633" s="515"/>
      <c r="F633" s="515"/>
      <c r="G633" s="515"/>
      <c r="H633" s="515"/>
      <c r="I633" s="309"/>
      <c r="J633" s="309"/>
      <c r="K633" s="309"/>
      <c r="L633" s="461"/>
      <c r="P633" s="512"/>
    </row>
    <row r="634" spans="1:16" s="456" customFormat="1" ht="12.75" customHeight="1" hidden="1">
      <c r="A634" s="513"/>
      <c r="B634" s="515" t="s">
        <v>1075</v>
      </c>
      <c r="C634" s="515"/>
      <c r="D634" s="515"/>
      <c r="E634" s="515"/>
      <c r="F634" s="515"/>
      <c r="G634" s="515"/>
      <c r="H634" s="515"/>
      <c r="I634" s="309"/>
      <c r="J634" s="309"/>
      <c r="K634" s="309"/>
      <c r="L634" s="461"/>
      <c r="P634" s="512"/>
    </row>
    <row r="635" spans="1:16" s="456" customFormat="1" ht="12.75" customHeight="1" hidden="1">
      <c r="A635" s="511"/>
      <c r="B635" s="431"/>
      <c r="C635" s="431" t="s">
        <v>312</v>
      </c>
      <c r="D635" s="431"/>
      <c r="E635" s="431"/>
      <c r="F635" s="431"/>
      <c r="G635" s="431"/>
      <c r="H635" s="431"/>
      <c r="I635" s="577">
        <f>SUM(I627:I634)</f>
        <v>0</v>
      </c>
      <c r="J635" s="317"/>
      <c r="K635" s="577">
        <f>SUM(K627:K634)</f>
        <v>0</v>
      </c>
      <c r="L635" s="578">
        <f>I635-'KQKD 1'!H16</f>
        <v>0</v>
      </c>
      <c r="M635" s="579">
        <f>K635-'KQKD 1'!J16</f>
        <v>0</v>
      </c>
      <c r="P635" s="512"/>
    </row>
    <row r="636" spans="1:16" s="456" customFormat="1" ht="12.75" customHeight="1" hidden="1">
      <c r="A636" s="511" t="s">
        <v>1015</v>
      </c>
      <c r="B636" s="431" t="s">
        <v>1202</v>
      </c>
      <c r="C636" s="515"/>
      <c r="D636" s="515"/>
      <c r="E636" s="515"/>
      <c r="F636" s="515"/>
      <c r="G636" s="515"/>
      <c r="H636" s="515"/>
      <c r="I636" s="663" t="e">
        <f>#REF!</f>
        <v>#REF!</v>
      </c>
      <c r="J636" s="672"/>
      <c r="K636" s="663" t="e">
        <f>#REF!</f>
        <v>#REF!</v>
      </c>
      <c r="L636" s="461"/>
      <c r="P636" s="512"/>
    </row>
    <row r="637" spans="1:16" s="456" customFormat="1" ht="12.75" customHeight="1" hidden="1">
      <c r="A637" s="513"/>
      <c r="B637" s="515"/>
      <c r="C637" s="515"/>
      <c r="D637" s="515"/>
      <c r="E637" s="515"/>
      <c r="F637" s="515"/>
      <c r="G637" s="515"/>
      <c r="H637" s="515"/>
      <c r="I637" s="309"/>
      <c r="J637" s="309"/>
      <c r="K637" s="309"/>
      <c r="L637" s="461" t="s">
        <v>716</v>
      </c>
      <c r="P637" s="512"/>
    </row>
    <row r="638" spans="1:16" s="456" customFormat="1" ht="12.75" customHeight="1" hidden="1">
      <c r="A638" s="513"/>
      <c r="B638" s="515"/>
      <c r="C638" s="515"/>
      <c r="D638" s="515"/>
      <c r="E638" s="515"/>
      <c r="F638" s="515"/>
      <c r="G638" s="515"/>
      <c r="H638" s="515"/>
      <c r="I638" s="309"/>
      <c r="J638" s="309"/>
      <c r="K638" s="309"/>
      <c r="L638" s="461"/>
      <c r="P638" s="512"/>
    </row>
    <row r="639" spans="1:16" s="456" customFormat="1" ht="12.75" customHeight="1" hidden="1">
      <c r="A639" s="511"/>
      <c r="B639" s="431"/>
      <c r="C639" s="431" t="s">
        <v>312</v>
      </c>
      <c r="D639" s="431"/>
      <c r="E639" s="431"/>
      <c r="F639" s="431"/>
      <c r="G639" s="431"/>
      <c r="H639" s="431"/>
      <c r="I639" s="577">
        <f>SUM(I637:I638)</f>
        <v>0</v>
      </c>
      <c r="J639" s="317"/>
      <c r="K639" s="577">
        <f>SUM(K637:K638)</f>
        <v>0</v>
      </c>
      <c r="L639" s="578">
        <f>I639-'KQKD 1'!H22</f>
        <v>-629066909</v>
      </c>
      <c r="M639" s="579">
        <f>K639-'KQKD 1'!J22</f>
        <v>-605931151</v>
      </c>
      <c r="P639" s="512"/>
    </row>
    <row r="640" spans="1:16" s="456" customFormat="1" ht="12.75" customHeight="1" hidden="1">
      <c r="A640" s="511" t="s">
        <v>1025</v>
      </c>
      <c r="B640" s="431" t="s">
        <v>1203</v>
      </c>
      <c r="C640" s="515"/>
      <c r="D640" s="515"/>
      <c r="E640" s="515"/>
      <c r="F640" s="515"/>
      <c r="G640" s="515"/>
      <c r="H640" s="515"/>
      <c r="I640" s="663" t="e">
        <f>#REF!</f>
        <v>#REF!</v>
      </c>
      <c r="J640" s="672"/>
      <c r="K640" s="663" t="e">
        <f>#REF!</f>
        <v>#REF!</v>
      </c>
      <c r="L640" s="461" t="s">
        <v>716</v>
      </c>
      <c r="P640" s="512"/>
    </row>
    <row r="641" spans="1:16" s="456" customFormat="1" ht="12.75" customHeight="1" hidden="1">
      <c r="A641" s="513"/>
      <c r="B641" s="515"/>
      <c r="C641" s="515"/>
      <c r="D641" s="515"/>
      <c r="E641" s="515"/>
      <c r="F641" s="515"/>
      <c r="G641" s="515"/>
      <c r="H641" s="515"/>
      <c r="I641" s="309"/>
      <c r="J641" s="309"/>
      <c r="K641" s="309"/>
      <c r="L641" s="461"/>
      <c r="P641" s="512"/>
    </row>
    <row r="642" spans="1:16" s="456" customFormat="1" ht="12.75" customHeight="1" hidden="1">
      <c r="A642" s="513"/>
      <c r="B642" s="515"/>
      <c r="C642" s="515"/>
      <c r="D642" s="515"/>
      <c r="E642" s="515"/>
      <c r="F642" s="515"/>
      <c r="G642" s="515"/>
      <c r="H642" s="515"/>
      <c r="I642" s="309"/>
      <c r="J642" s="309"/>
      <c r="K642" s="309"/>
      <c r="L642" s="461"/>
      <c r="P642" s="512"/>
    </row>
    <row r="643" spans="1:16" s="456" customFormat="1" ht="12.75" customHeight="1" hidden="1">
      <c r="A643" s="511"/>
      <c r="B643" s="431"/>
      <c r="C643" s="431" t="s">
        <v>312</v>
      </c>
      <c r="D643" s="431"/>
      <c r="E643" s="431"/>
      <c r="F643" s="431"/>
      <c r="G643" s="431"/>
      <c r="H643" s="431"/>
      <c r="I643" s="577">
        <f>SUM(I641:I642)</f>
        <v>0</v>
      </c>
      <c r="J643" s="317"/>
      <c r="K643" s="577">
        <f>SUM(K641:K642)</f>
        <v>0</v>
      </c>
      <c r="L643" s="578">
        <f>I643-'KQKD 1'!H23</f>
        <v>0</v>
      </c>
      <c r="M643" s="579">
        <f>K643-'KQKD 1'!J23</f>
        <v>-640222</v>
      </c>
      <c r="P643" s="512"/>
    </row>
    <row r="644" spans="1:16" s="456" customFormat="1" ht="12.75" customHeight="1" hidden="1">
      <c r="A644" s="511" t="s">
        <v>1037</v>
      </c>
      <c r="B644" s="431" t="s">
        <v>1087</v>
      </c>
      <c r="C644" s="515"/>
      <c r="D644" s="515"/>
      <c r="E644" s="515"/>
      <c r="F644" s="515"/>
      <c r="G644" s="515"/>
      <c r="H644" s="515"/>
      <c r="I644" s="663" t="e">
        <f>#REF!</f>
        <v>#REF!</v>
      </c>
      <c r="J644" s="672"/>
      <c r="K644" s="663" t="e">
        <f>#REF!</f>
        <v>#REF!</v>
      </c>
      <c r="L644" s="461"/>
      <c r="P644" s="512"/>
    </row>
    <row r="645" spans="1:16" s="456" customFormat="1" ht="12.75" customHeight="1" hidden="1">
      <c r="A645" s="533"/>
      <c r="B645" s="431" t="s">
        <v>1088</v>
      </c>
      <c r="C645" s="431"/>
      <c r="D645" s="575"/>
      <c r="E645" s="575"/>
      <c r="F645" s="575"/>
      <c r="G645" s="575"/>
      <c r="H645" s="534"/>
      <c r="I645" s="317"/>
      <c r="J645" s="317"/>
      <c r="K645" s="317"/>
      <c r="L645" s="461"/>
      <c r="P645" s="512"/>
    </row>
    <row r="646" spans="1:16" s="456" customFormat="1" ht="12.75" customHeight="1" hidden="1">
      <c r="A646" s="533"/>
      <c r="B646" s="1128" t="s">
        <v>1089</v>
      </c>
      <c r="C646" s="1128"/>
      <c r="D646" s="1128"/>
      <c r="E646" s="1128"/>
      <c r="F646" s="1128"/>
      <c r="G646" s="1128"/>
      <c r="H646" s="534"/>
      <c r="I646" s="317">
        <f>I647+I648</f>
        <v>0</v>
      </c>
      <c r="J646" s="535"/>
      <c r="K646" s="317">
        <f>K647+K648</f>
        <v>0</v>
      </c>
      <c r="L646" s="461"/>
      <c r="P646" s="512"/>
    </row>
    <row r="647" spans="1:16" s="456" customFormat="1" ht="12.75" customHeight="1" hidden="1">
      <c r="A647" s="513"/>
      <c r="B647" s="517" t="s">
        <v>1090</v>
      </c>
      <c r="C647" s="515"/>
      <c r="D647" s="543"/>
      <c r="E647" s="543"/>
      <c r="F647" s="543"/>
      <c r="G647" s="543"/>
      <c r="H647" s="515"/>
      <c r="I647" s="309"/>
      <c r="J647" s="309"/>
      <c r="K647" s="309"/>
      <c r="L647" s="461"/>
      <c r="P647" s="512"/>
    </row>
    <row r="648" spans="1:16" s="456" customFormat="1" ht="12.75" customHeight="1" hidden="1">
      <c r="A648" s="513"/>
      <c r="B648" s="517" t="s">
        <v>1091</v>
      </c>
      <c r="C648" s="515"/>
      <c r="D648" s="543"/>
      <c r="E648" s="543"/>
      <c r="F648" s="543"/>
      <c r="G648" s="543"/>
      <c r="H648" s="515"/>
      <c r="I648" s="309"/>
      <c r="J648" s="309"/>
      <c r="K648" s="309"/>
      <c r="L648" s="461" t="s">
        <v>322</v>
      </c>
      <c r="P648" s="512"/>
    </row>
    <row r="649" spans="1:16" s="303" customFormat="1" ht="12.75" customHeight="1" hidden="1">
      <c r="A649" s="511"/>
      <c r="B649" s="431" t="s">
        <v>1092</v>
      </c>
      <c r="C649" s="431"/>
      <c r="D649" s="575"/>
      <c r="E649" s="575"/>
      <c r="F649" s="575"/>
      <c r="G649" s="575"/>
      <c r="H649" s="431"/>
      <c r="I649" s="317">
        <f>I645+I646</f>
        <v>0</v>
      </c>
      <c r="J649" s="317"/>
      <c r="K649" s="317">
        <f>K645+K646</f>
        <v>0</v>
      </c>
      <c r="L649" s="542"/>
      <c r="P649" s="536"/>
    </row>
    <row r="650" spans="1:16" s="303" customFormat="1" ht="12.75" customHeight="1" hidden="1">
      <c r="A650" s="511"/>
      <c r="B650" s="431" t="s">
        <v>1093</v>
      </c>
      <c r="C650" s="431"/>
      <c r="D650" s="575"/>
      <c r="E650" s="575"/>
      <c r="F650" s="575"/>
      <c r="G650" s="575"/>
      <c r="H650" s="431"/>
      <c r="I650" s="317"/>
      <c r="J650" s="317"/>
      <c r="K650" s="317"/>
      <c r="L650" s="542"/>
      <c r="P650" s="536"/>
    </row>
    <row r="651" spans="1:16" s="303" customFormat="1" ht="12.75" customHeight="1" hidden="1">
      <c r="A651" s="511"/>
      <c r="B651" s="431" t="s">
        <v>1094</v>
      </c>
      <c r="C651" s="431"/>
      <c r="D651" s="575"/>
      <c r="E651" s="575"/>
      <c r="F651" s="575"/>
      <c r="G651" s="575"/>
      <c r="H651" s="431"/>
      <c r="I651" s="317"/>
      <c r="J651" s="317"/>
      <c r="K651" s="317"/>
      <c r="L651" s="542"/>
      <c r="P651" s="536"/>
    </row>
    <row r="652" spans="1:16" s="303" customFormat="1" ht="12.75" customHeight="1" hidden="1">
      <c r="A652" s="511"/>
      <c r="B652" s="431" t="s">
        <v>1095</v>
      </c>
      <c r="C652" s="431"/>
      <c r="D652" s="575"/>
      <c r="E652" s="575"/>
      <c r="F652" s="575"/>
      <c r="G652" s="575"/>
      <c r="H652" s="431"/>
      <c r="I652" s="317"/>
      <c r="J652" s="317"/>
      <c r="K652" s="317"/>
      <c r="L652" s="542"/>
      <c r="P652" s="536"/>
    </row>
    <row r="653" spans="1:16" s="303" customFormat="1" ht="12.75" customHeight="1" hidden="1">
      <c r="A653" s="511"/>
      <c r="B653" s="431" t="s">
        <v>717</v>
      </c>
      <c r="C653" s="431"/>
      <c r="D653" s="575"/>
      <c r="E653" s="575"/>
      <c r="F653" s="575"/>
      <c r="G653" s="575"/>
      <c r="H653" s="431"/>
      <c r="I653" s="619">
        <f>I650+I651</f>
        <v>0</v>
      </c>
      <c r="J653" s="317"/>
      <c r="K653" s="619">
        <f>K650+K651</f>
        <v>0</v>
      </c>
      <c r="L653" s="542"/>
      <c r="P653" s="536"/>
    </row>
    <row r="654" spans="1:16" s="456" customFormat="1" ht="12.75" customHeight="1" hidden="1">
      <c r="A654" s="513"/>
      <c r="B654" s="515"/>
      <c r="C654" s="515"/>
      <c r="D654" s="515"/>
      <c r="E654" s="515"/>
      <c r="F654" s="515"/>
      <c r="G654" s="515"/>
      <c r="H654" s="515"/>
      <c r="I654" s="309"/>
      <c r="J654" s="309"/>
      <c r="K654" s="309"/>
      <c r="L654" s="461"/>
      <c r="P654" s="512"/>
    </row>
    <row r="655" spans="1:16" s="456" customFormat="1" ht="12.75" customHeight="1" hidden="1">
      <c r="A655" s="511" t="s">
        <v>1043</v>
      </c>
      <c r="B655" s="431" t="s">
        <v>1097</v>
      </c>
      <c r="C655" s="515"/>
      <c r="D655" s="515"/>
      <c r="E655" s="515"/>
      <c r="F655" s="515"/>
      <c r="G655" s="515"/>
      <c r="H655" s="515"/>
      <c r="I655" s="663" t="e">
        <f>#REF!</f>
        <v>#REF!</v>
      </c>
      <c r="J655" s="672"/>
      <c r="K655" s="663" t="e">
        <f>#REF!</f>
        <v>#REF!</v>
      </c>
      <c r="L655" s="461"/>
      <c r="P655" s="512"/>
    </row>
    <row r="656" spans="1:16" s="456" customFormat="1" ht="12.75" customHeight="1" hidden="1">
      <c r="A656" s="511"/>
      <c r="B656" s="515" t="s">
        <v>1098</v>
      </c>
      <c r="C656" s="515"/>
      <c r="D656" s="515"/>
      <c r="E656" s="515"/>
      <c r="F656" s="515"/>
      <c r="G656" s="515"/>
      <c r="H656" s="515"/>
      <c r="I656" s="317"/>
      <c r="J656" s="309"/>
      <c r="K656" s="317"/>
      <c r="L656" s="461"/>
      <c r="P656" s="512"/>
    </row>
    <row r="657" spans="1:16" s="456" customFormat="1" ht="12.75" customHeight="1" hidden="1">
      <c r="A657" s="513"/>
      <c r="B657" s="515" t="s">
        <v>1099</v>
      </c>
      <c r="C657" s="515"/>
      <c r="D657" s="612"/>
      <c r="E657" s="612"/>
      <c r="F657" s="612"/>
      <c r="G657" s="612"/>
      <c r="H657" s="543"/>
      <c r="I657" s="309"/>
      <c r="J657" s="309"/>
      <c r="K657" s="309"/>
      <c r="L657" s="461"/>
      <c r="P657" s="512"/>
    </row>
    <row r="658" spans="1:16" s="456" customFormat="1" ht="12.75" customHeight="1" hidden="1">
      <c r="A658" s="513"/>
      <c r="B658" s="515" t="s">
        <v>1100</v>
      </c>
      <c r="C658" s="515"/>
      <c r="D658" s="612"/>
      <c r="E658" s="612"/>
      <c r="F658" s="612"/>
      <c r="G658" s="612"/>
      <c r="H658" s="543"/>
      <c r="I658" s="309"/>
      <c r="J658" s="309"/>
      <c r="K658" s="309"/>
      <c r="L658" s="461"/>
      <c r="P658" s="512"/>
    </row>
    <row r="659" spans="1:16" s="456" customFormat="1" ht="12.75" customHeight="1" hidden="1">
      <c r="A659" s="513"/>
      <c r="B659" s="515" t="s">
        <v>1101</v>
      </c>
      <c r="C659" s="515"/>
      <c r="D659" s="612"/>
      <c r="E659" s="612"/>
      <c r="F659" s="612"/>
      <c r="G659" s="612"/>
      <c r="H659" s="543"/>
      <c r="I659" s="309"/>
      <c r="J659" s="309"/>
      <c r="K659" s="309"/>
      <c r="L659" s="461"/>
      <c r="P659" s="512"/>
    </row>
    <row r="660" spans="1:16" s="456" customFormat="1" ht="12.75" customHeight="1" hidden="1">
      <c r="A660" s="513"/>
      <c r="B660" s="515" t="s">
        <v>1098</v>
      </c>
      <c r="C660" s="515"/>
      <c r="D660" s="612"/>
      <c r="E660" s="612"/>
      <c r="F660" s="612"/>
      <c r="G660" s="612"/>
      <c r="H660" s="543"/>
      <c r="I660" s="309"/>
      <c r="J660" s="309"/>
      <c r="K660" s="309"/>
      <c r="L660" s="461"/>
      <c r="P660" s="512"/>
    </row>
    <row r="661" spans="1:16" s="456" customFormat="1" ht="12.75" customHeight="1" hidden="1">
      <c r="A661" s="513"/>
      <c r="B661" s="515" t="s">
        <v>1102</v>
      </c>
      <c r="C661" s="612"/>
      <c r="D661" s="612"/>
      <c r="E661" s="612"/>
      <c r="F661" s="612"/>
      <c r="G661" s="612"/>
      <c r="H661" s="543"/>
      <c r="I661" s="309"/>
      <c r="J661" s="309"/>
      <c r="K661" s="309"/>
      <c r="L661" s="461"/>
      <c r="P661" s="512"/>
    </row>
    <row r="662" spans="1:16" s="456" customFormat="1" ht="12.75" customHeight="1" hidden="1">
      <c r="A662" s="513"/>
      <c r="B662" s="515" t="s">
        <v>1103</v>
      </c>
      <c r="C662" s="612"/>
      <c r="D662" s="612"/>
      <c r="E662" s="612"/>
      <c r="F662" s="612"/>
      <c r="G662" s="612"/>
      <c r="H662" s="543"/>
      <c r="I662" s="309"/>
      <c r="J662" s="309"/>
      <c r="K662" s="309"/>
      <c r="L662" s="461" t="s">
        <v>322</v>
      </c>
      <c r="P662" s="512"/>
    </row>
    <row r="663" spans="1:16" s="456" customFormat="1" ht="12.75" customHeight="1" hidden="1">
      <c r="A663" s="513"/>
      <c r="B663" s="515" t="s">
        <v>1104</v>
      </c>
      <c r="C663" s="612"/>
      <c r="D663" s="612"/>
      <c r="E663" s="612"/>
      <c r="F663" s="612"/>
      <c r="G663" s="612"/>
      <c r="H663" s="543"/>
      <c r="I663" s="309"/>
      <c r="J663" s="309"/>
      <c r="K663" s="309"/>
      <c r="L663" s="461"/>
      <c r="P663" s="512"/>
    </row>
    <row r="664" spans="1:16" s="456" customFormat="1" ht="12.75" customHeight="1" hidden="1">
      <c r="A664" s="513"/>
      <c r="B664" s="515" t="s">
        <v>1103</v>
      </c>
      <c r="C664" s="612"/>
      <c r="D664" s="612"/>
      <c r="E664" s="612"/>
      <c r="F664" s="612"/>
      <c r="G664" s="612"/>
      <c r="H664" s="543"/>
      <c r="I664" s="309"/>
      <c r="J664" s="309"/>
      <c r="K664" s="309"/>
      <c r="L664" s="461" t="s">
        <v>322</v>
      </c>
      <c r="P664" s="512"/>
    </row>
    <row r="665" spans="1:16" s="456" customFormat="1" ht="12.75" customHeight="1" hidden="1">
      <c r="A665" s="513"/>
      <c r="B665" s="515" t="s">
        <v>1105</v>
      </c>
      <c r="C665" s="612"/>
      <c r="D665" s="612"/>
      <c r="E665" s="612"/>
      <c r="F665" s="612"/>
      <c r="G665" s="612"/>
      <c r="H665" s="543"/>
      <c r="I665" s="309"/>
      <c r="J665" s="309"/>
      <c r="K665" s="309"/>
      <c r="L665" s="461"/>
      <c r="P665" s="512"/>
    </row>
    <row r="666" spans="1:16" s="456" customFormat="1" ht="12.75" customHeight="1" hidden="1">
      <c r="A666" s="511"/>
      <c r="B666" s="431"/>
      <c r="C666" s="431" t="s">
        <v>1106</v>
      </c>
      <c r="D666" s="431"/>
      <c r="E666" s="431"/>
      <c r="F666" s="431"/>
      <c r="G666" s="431"/>
      <c r="H666" s="431"/>
      <c r="I666" s="577">
        <f>SUM(I656:I665)</f>
        <v>0</v>
      </c>
      <c r="J666" s="317"/>
      <c r="K666" s="577">
        <f>SUM(K656:K665)</f>
        <v>0</v>
      </c>
      <c r="L666" s="461"/>
      <c r="P666" s="512"/>
    </row>
    <row r="667" spans="1:16" s="456" customFormat="1" ht="12.75" customHeight="1" hidden="1">
      <c r="A667" s="511" t="s">
        <v>1048</v>
      </c>
      <c r="B667" s="431" t="s">
        <v>1107</v>
      </c>
      <c r="C667" s="515"/>
      <c r="D667" s="515"/>
      <c r="E667" s="515"/>
      <c r="F667" s="515"/>
      <c r="G667" s="515"/>
      <c r="H667" s="515"/>
      <c r="I667" s="663" t="e">
        <f>#REF!</f>
        <v>#REF!</v>
      </c>
      <c r="J667" s="672"/>
      <c r="K667" s="663" t="e">
        <f>#REF!</f>
        <v>#REF!</v>
      </c>
      <c r="L667" s="461"/>
      <c r="P667" s="512"/>
    </row>
    <row r="668" spans="1:16" s="456" customFormat="1" ht="12.75" customHeight="1" hidden="1">
      <c r="A668" s="513"/>
      <c r="B668" s="515" t="s">
        <v>1108</v>
      </c>
      <c r="C668" s="515"/>
      <c r="D668" s="515"/>
      <c r="E668" s="515"/>
      <c r="F668" s="515"/>
      <c r="G668" s="515"/>
      <c r="H668" s="515"/>
      <c r="I668" s="309"/>
      <c r="J668" s="309"/>
      <c r="K668" s="309"/>
      <c r="L668" s="461"/>
      <c r="P668" s="512"/>
    </row>
    <row r="669" spans="1:16" s="456" customFormat="1" ht="12.75" customHeight="1" hidden="1">
      <c r="A669" s="513"/>
      <c r="B669" s="515" t="s">
        <v>1109</v>
      </c>
      <c r="C669" s="515"/>
      <c r="D669" s="515"/>
      <c r="E669" s="515"/>
      <c r="F669" s="515"/>
      <c r="G669" s="515"/>
      <c r="H669" s="515"/>
      <c r="I669" s="309"/>
      <c r="J669" s="309"/>
      <c r="K669" s="309"/>
      <c r="L669" s="461"/>
      <c r="P669" s="512"/>
    </row>
    <row r="670" spans="1:16" s="456" customFormat="1" ht="12.75" customHeight="1" hidden="1">
      <c r="A670" s="513"/>
      <c r="B670" s="515" t="s">
        <v>1110</v>
      </c>
      <c r="C670" s="515"/>
      <c r="D670" s="515"/>
      <c r="E670" s="515"/>
      <c r="F670" s="515"/>
      <c r="G670" s="515"/>
      <c r="H670" s="515"/>
      <c r="I670" s="309"/>
      <c r="J670" s="309"/>
      <c r="K670" s="309"/>
      <c r="L670" s="461"/>
      <c r="P670" s="512"/>
    </row>
    <row r="671" spans="1:16" s="456" customFormat="1" ht="12.75" customHeight="1" hidden="1">
      <c r="A671" s="513"/>
      <c r="B671" s="515" t="s">
        <v>1081</v>
      </c>
      <c r="C671" s="515"/>
      <c r="D671" s="515"/>
      <c r="E671" s="515"/>
      <c r="F671" s="515"/>
      <c r="G671" s="515"/>
      <c r="H671" s="515"/>
      <c r="I671" s="309"/>
      <c r="J671" s="309"/>
      <c r="K671" s="309"/>
      <c r="L671" s="461"/>
      <c r="P671" s="512"/>
    </row>
    <row r="672" spans="1:16" s="456" customFormat="1" ht="12.75" customHeight="1" hidden="1">
      <c r="A672" s="513"/>
      <c r="B672" s="515" t="s">
        <v>1111</v>
      </c>
      <c r="C672" s="515"/>
      <c r="D672" s="515"/>
      <c r="E672" s="515"/>
      <c r="F672" s="515"/>
      <c r="G672" s="515"/>
      <c r="H672" s="515"/>
      <c r="I672" s="309"/>
      <c r="J672" s="309"/>
      <c r="K672" s="309"/>
      <c r="L672" s="461"/>
      <c r="P672" s="512"/>
    </row>
    <row r="673" spans="1:16" s="456" customFormat="1" ht="12.75" customHeight="1" hidden="1">
      <c r="A673" s="511"/>
      <c r="B673" s="431"/>
      <c r="C673" s="431" t="s">
        <v>312</v>
      </c>
      <c r="D673" s="431"/>
      <c r="E673" s="431"/>
      <c r="F673" s="431"/>
      <c r="G673" s="431"/>
      <c r="H673" s="431"/>
      <c r="I673" s="577">
        <f>SUM(I668:I672)</f>
        <v>0</v>
      </c>
      <c r="J673" s="317"/>
      <c r="K673" s="577">
        <f>SUM(K668:K672)</f>
        <v>0</v>
      </c>
      <c r="L673" s="461"/>
      <c r="P673" s="512"/>
    </row>
    <row r="674" spans="1:16" s="456" customFormat="1" ht="12.75" customHeight="1" hidden="1">
      <c r="A674" s="511"/>
      <c r="B674" s="431"/>
      <c r="C674" s="431"/>
      <c r="D674" s="431"/>
      <c r="E674" s="431"/>
      <c r="F674" s="431"/>
      <c r="G674" s="431"/>
      <c r="H674" s="431"/>
      <c r="I674" s="317"/>
      <c r="J674" s="317"/>
      <c r="K674" s="317"/>
      <c r="L674" s="461"/>
      <c r="P674" s="512"/>
    </row>
    <row r="675" spans="1:16" s="456" customFormat="1" ht="12.75" customHeight="1" hidden="1">
      <c r="A675" s="511" t="s">
        <v>1057</v>
      </c>
      <c r="B675" s="431" t="s">
        <v>1396</v>
      </c>
      <c r="C675" s="515"/>
      <c r="D675" s="515"/>
      <c r="E675" s="515"/>
      <c r="F675" s="515"/>
      <c r="G675" s="515"/>
      <c r="H675" s="515"/>
      <c r="I675" s="663" t="e">
        <f>#REF!</f>
        <v>#REF!</v>
      </c>
      <c r="J675" s="672"/>
      <c r="K675" s="663" t="e">
        <f>#REF!</f>
        <v>#REF!</v>
      </c>
      <c r="L675" s="461"/>
      <c r="P675" s="512"/>
    </row>
    <row r="676" spans="1:16" s="456" customFormat="1" ht="12.75" customHeight="1" hidden="1">
      <c r="A676" s="533"/>
      <c r="B676" s="431" t="s">
        <v>1112</v>
      </c>
      <c r="C676" s="431"/>
      <c r="D676" s="575"/>
      <c r="E676" s="575"/>
      <c r="F676" s="575"/>
      <c r="G676" s="575"/>
      <c r="H676" s="534"/>
      <c r="I676" s="317">
        <f>'KQKD 1'!H29</f>
        <v>13051616588</v>
      </c>
      <c r="J676" s="317"/>
      <c r="K676" s="317">
        <f>'KQKD 1'!J29</f>
        <v>13540882792</v>
      </c>
      <c r="L676" s="461"/>
      <c r="P676" s="512"/>
    </row>
    <row r="677" spans="1:16" s="456" customFormat="1" ht="12.75" customHeight="1" hidden="1">
      <c r="A677" s="511"/>
      <c r="B677" s="544" t="s">
        <v>1113</v>
      </c>
      <c r="C677" s="544"/>
      <c r="D677" s="544"/>
      <c r="E677" s="544"/>
      <c r="F677" s="544"/>
      <c r="G677" s="544"/>
      <c r="H677" s="575"/>
      <c r="I677" s="317"/>
      <c r="J677" s="317"/>
      <c r="K677" s="317"/>
      <c r="L677" s="461"/>
      <c r="P677" s="512"/>
    </row>
    <row r="678" spans="1:16" s="456" customFormat="1" ht="12.75" customHeight="1" hidden="1">
      <c r="A678" s="516"/>
      <c r="B678" s="517" t="s">
        <v>1114</v>
      </c>
      <c r="C678" s="517"/>
      <c r="D678" s="673"/>
      <c r="E678" s="673"/>
      <c r="F678" s="673"/>
      <c r="G678" s="673"/>
      <c r="H678" s="517"/>
      <c r="I678" s="309"/>
      <c r="J678" s="309"/>
      <c r="K678" s="309"/>
      <c r="L678" s="461"/>
      <c r="P678" s="512"/>
    </row>
    <row r="679" spans="1:16" s="456" customFormat="1" ht="12.75" customHeight="1" hidden="1">
      <c r="A679" s="516"/>
      <c r="B679" s="517" t="s">
        <v>1091</v>
      </c>
      <c r="C679" s="517"/>
      <c r="D679" s="673"/>
      <c r="E679" s="673"/>
      <c r="F679" s="673"/>
      <c r="G679" s="673"/>
      <c r="H679" s="517"/>
      <c r="I679" s="323"/>
      <c r="J679" s="323"/>
      <c r="K679" s="323"/>
      <c r="L679" s="461"/>
      <c r="P679" s="512"/>
    </row>
    <row r="680" spans="1:16" s="456" customFormat="1" ht="12.75" customHeight="1" hidden="1">
      <c r="A680" s="511"/>
      <c r="B680" s="1128" t="s">
        <v>1115</v>
      </c>
      <c r="C680" s="1128"/>
      <c r="D680" s="1128"/>
      <c r="E680" s="1128"/>
      <c r="F680" s="650"/>
      <c r="G680" s="650"/>
      <c r="H680" s="575"/>
      <c r="I680" s="317">
        <f>I676+I677</f>
        <v>13051616588</v>
      </c>
      <c r="J680" s="317"/>
      <c r="K680" s="317">
        <f>K676+K677</f>
        <v>13540882792</v>
      </c>
      <c r="L680" s="461"/>
      <c r="P680" s="512"/>
    </row>
    <row r="681" spans="1:16" s="456" customFormat="1" ht="12.75" customHeight="1" hidden="1">
      <c r="A681" s="533"/>
      <c r="B681" s="515" t="s">
        <v>718</v>
      </c>
      <c r="C681" s="515"/>
      <c r="D681" s="543"/>
      <c r="E681" s="543"/>
      <c r="F681" s="543"/>
      <c r="G681" s="543"/>
      <c r="H681" s="534"/>
      <c r="I681" s="309"/>
      <c r="J681" s="309"/>
      <c r="K681" s="309"/>
      <c r="L681" s="461"/>
      <c r="P681" s="512"/>
    </row>
    <row r="682" spans="1:16" s="303" customFormat="1" ht="12.75" customHeight="1" hidden="1">
      <c r="A682" s="533"/>
      <c r="B682" s="544" t="s">
        <v>1396</v>
      </c>
      <c r="C682" s="544"/>
      <c r="D682" s="544"/>
      <c r="E682" s="544"/>
      <c r="F682" s="544"/>
      <c r="G682" s="544"/>
      <c r="H682" s="534"/>
      <c r="I682" s="619" t="e">
        <f>I680/I681</f>
        <v>#DIV/0!</v>
      </c>
      <c r="J682" s="317"/>
      <c r="K682" s="619" t="e">
        <f>K680/K681</f>
        <v>#DIV/0!</v>
      </c>
      <c r="L682" s="542"/>
      <c r="P682" s="536"/>
    </row>
    <row r="683" spans="1:16" s="457" customFormat="1" ht="18" customHeight="1">
      <c r="A683" s="511" t="s">
        <v>1066</v>
      </c>
      <c r="B683" s="544" t="s">
        <v>1117</v>
      </c>
      <c r="C683" s="522"/>
      <c r="D683" s="522"/>
      <c r="E683" s="522"/>
      <c r="F683" s="522"/>
      <c r="G683" s="522"/>
      <c r="H683" s="522"/>
      <c r="I683" s="522"/>
      <c r="J683" s="522"/>
      <c r="K683" s="522"/>
      <c r="L683" s="542"/>
      <c r="P683" s="674"/>
    </row>
    <row r="684" spans="1:16" s="529" customFormat="1" ht="18" customHeight="1">
      <c r="A684" s="515"/>
      <c r="B684" s="545" t="s">
        <v>1118</v>
      </c>
      <c r="C684" s="545"/>
      <c r="D684" s="545"/>
      <c r="E684" s="545"/>
      <c r="F684" s="545"/>
      <c r="G684" s="545"/>
      <c r="H684" s="545"/>
      <c r="I684" s="545"/>
      <c r="J684" s="545"/>
      <c r="K684" s="545"/>
      <c r="L684" s="432"/>
      <c r="P684" s="530"/>
    </row>
    <row r="685" spans="1:16" s="529" customFormat="1" ht="19.5" customHeight="1">
      <c r="A685" s="515"/>
      <c r="B685" s="1107" t="s">
        <v>1119</v>
      </c>
      <c r="C685" s="1107"/>
      <c r="D685" s="1107"/>
      <c r="E685" s="1107"/>
      <c r="F685" s="1107"/>
      <c r="G685" s="1107"/>
      <c r="H685" s="1107"/>
      <c r="I685" s="1107"/>
      <c r="J685" s="1107"/>
      <c r="K685" s="1107"/>
      <c r="L685" s="432"/>
      <c r="P685" s="530"/>
    </row>
    <row r="686" spans="1:16" s="456" customFormat="1" ht="18.75" customHeight="1">
      <c r="A686" s="531" t="s">
        <v>719</v>
      </c>
      <c r="B686" s="675" t="s">
        <v>1120</v>
      </c>
      <c r="P686" s="512"/>
    </row>
    <row r="687" spans="2:16" s="456" customFormat="1" ht="57.75" customHeight="1">
      <c r="B687" s="1166" t="s">
        <v>720</v>
      </c>
      <c r="C687" s="1166"/>
      <c r="D687" s="1166"/>
      <c r="E687" s="1166"/>
      <c r="F687" s="1166"/>
      <c r="G687" s="1166"/>
      <c r="H687" s="1166"/>
      <c r="I687" s="1166"/>
      <c r="J687" s="1166"/>
      <c r="K687" s="1166"/>
      <c r="L687" s="461" t="s">
        <v>920</v>
      </c>
      <c r="P687" s="512"/>
    </row>
    <row r="688" spans="2:16" s="456" customFormat="1" ht="28.5" customHeight="1">
      <c r="B688" s="1166" t="s">
        <v>721</v>
      </c>
      <c r="C688" s="1166"/>
      <c r="D688" s="1166"/>
      <c r="E688" s="1166"/>
      <c r="F688" s="1166"/>
      <c r="G688" s="1166"/>
      <c r="H688" s="1166"/>
      <c r="I688" s="1166"/>
      <c r="J688" s="1166"/>
      <c r="K688" s="1166"/>
      <c r="P688" s="512"/>
    </row>
    <row r="689" spans="2:16" s="456" customFormat="1" ht="39.75" customHeight="1">
      <c r="B689" s="1118" t="s">
        <v>1121</v>
      </c>
      <c r="C689" s="1118"/>
      <c r="D689" s="1118"/>
      <c r="E689" s="1118"/>
      <c r="F689" s="1118"/>
      <c r="G689" s="1118"/>
      <c r="H689" s="1118"/>
      <c r="I689" s="1118"/>
      <c r="J689" s="1118"/>
      <c r="K689" s="1118"/>
      <c r="P689" s="512"/>
    </row>
    <row r="690" spans="2:16" s="456" customFormat="1" ht="61.5" customHeight="1">
      <c r="B690" s="1166" t="s">
        <v>722</v>
      </c>
      <c r="C690" s="1166"/>
      <c r="D690" s="1166"/>
      <c r="E690" s="1166"/>
      <c r="F690" s="1166"/>
      <c r="G690" s="1166"/>
      <c r="H690" s="1166"/>
      <c r="I690" s="1166"/>
      <c r="J690" s="1166"/>
      <c r="K690" s="1166"/>
      <c r="P690" s="512"/>
    </row>
    <row r="691" spans="2:16" s="456" customFormat="1" ht="20.25" customHeight="1">
      <c r="B691" s="675" t="s">
        <v>1122</v>
      </c>
      <c r="P691" s="512"/>
    </row>
    <row r="692" spans="2:16" s="529" customFormat="1" ht="41.25" customHeight="1">
      <c r="B692" s="1166" t="s">
        <v>723</v>
      </c>
      <c r="C692" s="1166"/>
      <c r="D692" s="1166"/>
      <c r="E692" s="1166"/>
      <c r="F692" s="1166"/>
      <c r="G692" s="1166"/>
      <c r="H692" s="1166"/>
      <c r="I692" s="1166"/>
      <c r="J692" s="1166"/>
      <c r="K692" s="1166"/>
      <c r="L692" s="432" t="s">
        <v>920</v>
      </c>
      <c r="P692" s="530"/>
    </row>
    <row r="693" spans="2:16" s="529" customFormat="1" ht="32.25" customHeight="1">
      <c r="B693" s="1118" t="s">
        <v>1123</v>
      </c>
      <c r="C693" s="1118"/>
      <c r="D693" s="1118"/>
      <c r="E693" s="1118"/>
      <c r="F693" s="1118"/>
      <c r="G693" s="1118"/>
      <c r="H693" s="1118"/>
      <c r="I693" s="1118"/>
      <c r="J693" s="1118"/>
      <c r="K693" s="1118"/>
      <c r="P693" s="530"/>
    </row>
    <row r="694" spans="1:16" s="529" customFormat="1" ht="18" customHeight="1">
      <c r="A694" s="515"/>
      <c r="B694" s="676" t="s">
        <v>1124</v>
      </c>
      <c r="C694" s="545"/>
      <c r="D694" s="545"/>
      <c r="E694" s="545"/>
      <c r="F694" s="545"/>
      <c r="G694" s="545"/>
      <c r="H694" s="545"/>
      <c r="I694" s="545"/>
      <c r="J694" s="545"/>
      <c r="K694" s="545"/>
      <c r="L694" s="432"/>
      <c r="P694" s="530"/>
    </row>
    <row r="695" spans="1:16" s="680" customFormat="1" ht="18" customHeight="1">
      <c r="A695" s="677"/>
      <c r="B695" s="678" t="s">
        <v>1125</v>
      </c>
      <c r="C695" s="678"/>
      <c r="D695" s="678"/>
      <c r="E695" s="678"/>
      <c r="F695" s="678"/>
      <c r="G695" s="678"/>
      <c r="H695" s="678"/>
      <c r="I695" s="678"/>
      <c r="J695" s="678"/>
      <c r="K695" s="678"/>
      <c r="L695" s="679" t="s">
        <v>1126</v>
      </c>
      <c r="P695" s="681"/>
    </row>
    <row r="696" spans="1:16" s="529" customFormat="1" ht="27" customHeight="1">
      <c r="A696" s="515"/>
      <c r="B696" s="1107" t="s">
        <v>1127</v>
      </c>
      <c r="C696" s="1107"/>
      <c r="D696" s="1107"/>
      <c r="E696" s="1107"/>
      <c r="F696" s="1107"/>
      <c r="G696" s="1107"/>
      <c r="H696" s="1107"/>
      <c r="I696" s="1107"/>
      <c r="J696" s="1107"/>
      <c r="K696" s="1107"/>
      <c r="L696" s="432"/>
      <c r="P696" s="530"/>
    </row>
    <row r="697" spans="1:16" s="680" customFormat="1" ht="18" customHeight="1">
      <c r="A697" s="677"/>
      <c r="B697" s="679" t="s">
        <v>1128</v>
      </c>
      <c r="C697" s="678"/>
      <c r="D697" s="678"/>
      <c r="E697" s="678"/>
      <c r="F697" s="678"/>
      <c r="G697" s="678"/>
      <c r="H697" s="678"/>
      <c r="I697" s="678"/>
      <c r="J697" s="678"/>
      <c r="K697" s="678"/>
      <c r="L697" s="679" t="s">
        <v>1128</v>
      </c>
      <c r="P697" s="681"/>
    </row>
    <row r="698" spans="2:16" s="529" customFormat="1" ht="29.25" customHeight="1">
      <c r="B698" s="1166" t="s">
        <v>724</v>
      </c>
      <c r="C698" s="1166"/>
      <c r="D698" s="1166"/>
      <c r="E698" s="1166"/>
      <c r="F698" s="1166"/>
      <c r="G698" s="1166"/>
      <c r="H698" s="1166"/>
      <c r="I698" s="1166"/>
      <c r="J698" s="1166"/>
      <c r="K698" s="1166"/>
      <c r="L698" s="432" t="s">
        <v>920</v>
      </c>
      <c r="P698" s="530"/>
    </row>
    <row r="699" spans="2:16" s="529" customFormat="1" ht="27" customHeight="1">
      <c r="B699" s="1118" t="s">
        <v>725</v>
      </c>
      <c r="C699" s="1118"/>
      <c r="D699" s="1118"/>
      <c r="E699" s="1118"/>
      <c r="F699" s="1118"/>
      <c r="G699" s="1118"/>
      <c r="H699" s="1118"/>
      <c r="I699" s="1118"/>
      <c r="J699" s="1118"/>
      <c r="K699" s="1118"/>
      <c r="L699" s="432" t="s">
        <v>920</v>
      </c>
      <c r="P699" s="530"/>
    </row>
    <row r="700" spans="6:16" s="456" customFormat="1" ht="33" customHeight="1">
      <c r="F700" s="682"/>
      <c r="G700" s="682"/>
      <c r="I700" s="682" t="s">
        <v>1129</v>
      </c>
      <c r="K700" s="683" t="s">
        <v>381</v>
      </c>
      <c r="P700" s="512"/>
    </row>
    <row r="701" spans="2:16" s="456" customFormat="1" ht="31.5" customHeight="1">
      <c r="B701" s="1138" t="s">
        <v>384</v>
      </c>
      <c r="C701" s="1138"/>
      <c r="D701" s="1138"/>
      <c r="E701" s="1138"/>
      <c r="P701" s="512"/>
    </row>
    <row r="702" spans="2:16" s="456" customFormat="1" ht="15" customHeight="1">
      <c r="B702" s="456" t="s">
        <v>382</v>
      </c>
      <c r="P702" s="512"/>
    </row>
    <row r="703" spans="2:16" s="456" customFormat="1" ht="15" customHeight="1">
      <c r="B703" s="684" t="s">
        <v>385</v>
      </c>
      <c r="C703" s="684"/>
      <c r="D703" s="684"/>
      <c r="E703" s="684"/>
      <c r="L703" s="432" t="s">
        <v>920</v>
      </c>
      <c r="P703" s="512"/>
    </row>
    <row r="704" spans="2:16" s="456" customFormat="1" ht="33.75" customHeight="1">
      <c r="B704" s="1138" t="s">
        <v>726</v>
      </c>
      <c r="C704" s="1138"/>
      <c r="D704" s="1138"/>
      <c r="E704" s="1138"/>
      <c r="P704" s="512"/>
    </row>
    <row r="705" spans="2:16" s="456" customFormat="1" ht="15" customHeight="1">
      <c r="B705" s="456" t="s">
        <v>382</v>
      </c>
      <c r="P705" s="512"/>
    </row>
    <row r="706" spans="2:16" s="456" customFormat="1" ht="15" customHeight="1">
      <c r="B706" s="684" t="s">
        <v>383</v>
      </c>
      <c r="C706" s="684"/>
      <c r="D706" s="684"/>
      <c r="E706" s="684"/>
      <c r="L706" s="432" t="s">
        <v>920</v>
      </c>
      <c r="P706" s="512"/>
    </row>
    <row r="707" s="456" customFormat="1" ht="15" customHeight="1">
      <c r="P707" s="512"/>
    </row>
    <row r="708" spans="2:16" s="529" customFormat="1" ht="39.75" customHeight="1">
      <c r="B708" s="1118" t="s">
        <v>1479</v>
      </c>
      <c r="C708" s="1118"/>
      <c r="D708" s="1118"/>
      <c r="E708" s="1118"/>
      <c r="F708" s="1118"/>
      <c r="G708" s="1118"/>
      <c r="H708" s="1118"/>
      <c r="I708" s="1118"/>
      <c r="J708" s="1118"/>
      <c r="K708" s="1118"/>
      <c r="P708" s="530"/>
    </row>
    <row r="709" spans="2:16" s="529" customFormat="1" ht="21" customHeight="1">
      <c r="B709" s="676" t="s">
        <v>1480</v>
      </c>
      <c r="J709" s="685"/>
      <c r="K709" s="685"/>
      <c r="L709" s="686"/>
      <c r="P709" s="530"/>
    </row>
    <row r="710" spans="2:16" s="529" customFormat="1" ht="48" customHeight="1">
      <c r="B710" s="1118" t="s">
        <v>1481</v>
      </c>
      <c r="C710" s="1118"/>
      <c r="D710" s="1118"/>
      <c r="E710" s="1118"/>
      <c r="F710" s="1118"/>
      <c r="G710" s="1118"/>
      <c r="H710" s="1118"/>
      <c r="I710" s="1118"/>
      <c r="J710" s="1118"/>
      <c r="K710" s="1118"/>
      <c r="P710" s="530"/>
    </row>
    <row r="711" spans="2:16" s="529" customFormat="1" ht="30" customHeight="1">
      <c r="B711" s="1118" t="s">
        <v>1482</v>
      </c>
      <c r="C711" s="1118"/>
      <c r="D711" s="1118"/>
      <c r="E711" s="1118"/>
      <c r="F711" s="1118"/>
      <c r="G711" s="1118"/>
      <c r="H711" s="1118"/>
      <c r="I711" s="1118"/>
      <c r="J711" s="1118"/>
      <c r="K711" s="1118"/>
      <c r="L711" s="432" t="s">
        <v>920</v>
      </c>
      <c r="P711" s="530"/>
    </row>
    <row r="712" spans="2:16" s="529" customFormat="1" ht="19.5" customHeight="1">
      <c r="B712" s="676" t="s">
        <v>1483</v>
      </c>
      <c r="L712" s="686"/>
      <c r="P712" s="530"/>
    </row>
    <row r="713" spans="1:16" s="680" customFormat="1" ht="18" customHeight="1">
      <c r="A713" s="677"/>
      <c r="B713" s="678" t="s">
        <v>1484</v>
      </c>
      <c r="C713" s="678"/>
      <c r="D713" s="678"/>
      <c r="E713" s="678"/>
      <c r="F713" s="678"/>
      <c r="G713" s="678"/>
      <c r="H713" s="678"/>
      <c r="I713" s="678"/>
      <c r="J713" s="678"/>
      <c r="K713" s="678"/>
      <c r="L713" s="679"/>
      <c r="P713" s="681"/>
    </row>
    <row r="714" spans="1:16" s="529" customFormat="1" ht="27.75" customHeight="1">
      <c r="A714" s="515"/>
      <c r="B714" s="1107" t="s">
        <v>1485</v>
      </c>
      <c r="C714" s="1107"/>
      <c r="D714" s="1107"/>
      <c r="E714" s="1107"/>
      <c r="F714" s="1107"/>
      <c r="G714" s="1107"/>
      <c r="H714" s="1107"/>
      <c r="I714" s="1107"/>
      <c r="J714" s="1107"/>
      <c r="K714" s="1107"/>
      <c r="L714" s="432"/>
      <c r="P714" s="530"/>
    </row>
    <row r="715" spans="1:16" s="680" customFormat="1" ht="18" customHeight="1">
      <c r="A715" s="677"/>
      <c r="B715" s="678" t="s">
        <v>1486</v>
      </c>
      <c r="C715" s="678"/>
      <c r="D715" s="678"/>
      <c r="E715" s="678"/>
      <c r="F715" s="678"/>
      <c r="G715" s="678"/>
      <c r="H715" s="678"/>
      <c r="I715" s="678"/>
      <c r="J715" s="678"/>
      <c r="K715" s="678"/>
      <c r="L715" s="679"/>
      <c r="P715" s="681"/>
    </row>
    <row r="716" spans="2:16" s="529" customFormat="1" ht="33.75" customHeight="1">
      <c r="B716" s="1166" t="s">
        <v>727</v>
      </c>
      <c r="C716" s="1166"/>
      <c r="D716" s="1166"/>
      <c r="E716" s="1166"/>
      <c r="F716" s="1166"/>
      <c r="G716" s="1166"/>
      <c r="H716" s="1166"/>
      <c r="I716" s="1166"/>
      <c r="J716" s="1166"/>
      <c r="K716" s="1166"/>
      <c r="P716" s="530"/>
    </row>
    <row r="717" spans="2:16" s="529" customFormat="1" ht="60.75" customHeight="1">
      <c r="B717" s="1166" t="s">
        <v>728</v>
      </c>
      <c r="C717" s="1166"/>
      <c r="D717" s="1166"/>
      <c r="E717" s="1166"/>
      <c r="F717" s="1166"/>
      <c r="G717" s="1166"/>
      <c r="H717" s="1166"/>
      <c r="I717" s="1166"/>
      <c r="J717" s="1166"/>
      <c r="K717" s="1166"/>
      <c r="L717" s="432" t="s">
        <v>920</v>
      </c>
      <c r="P717" s="530"/>
    </row>
    <row r="718" spans="11:16" s="529" customFormat="1" ht="12.75" customHeight="1" hidden="1">
      <c r="K718" s="687" t="s">
        <v>382</v>
      </c>
      <c r="P718" s="530"/>
    </row>
    <row r="719" spans="5:16" s="529" customFormat="1" ht="40.5" customHeight="1">
      <c r="E719" s="683"/>
      <c r="G719" s="683" t="s">
        <v>729</v>
      </c>
      <c r="I719" s="683" t="s">
        <v>730</v>
      </c>
      <c r="K719" s="683" t="s">
        <v>381</v>
      </c>
      <c r="P719" s="530"/>
    </row>
    <row r="720" spans="12:16" s="529" customFormat="1" ht="15" customHeight="1">
      <c r="L720" s="529" t="s">
        <v>1489</v>
      </c>
      <c r="P720" s="530"/>
    </row>
    <row r="721" spans="2:16" s="529" customFormat="1" ht="15" customHeight="1">
      <c r="B721" s="529" t="s">
        <v>931</v>
      </c>
      <c r="E721" s="688"/>
      <c r="F721" s="688"/>
      <c r="G721" s="688" t="s">
        <v>1490</v>
      </c>
      <c r="I721" s="688" t="s">
        <v>1490</v>
      </c>
      <c r="M721" s="689" t="s">
        <v>1491</v>
      </c>
      <c r="N721" s="689" t="s">
        <v>1492</v>
      </c>
      <c r="O721" s="689" t="s">
        <v>1493</v>
      </c>
      <c r="P721" s="690" t="s">
        <v>1494</v>
      </c>
    </row>
    <row r="722" spans="5:16" s="529" customFormat="1" ht="15" customHeight="1">
      <c r="E722" s="688"/>
      <c r="F722" s="688"/>
      <c r="G722" s="688" t="s">
        <v>1495</v>
      </c>
      <c r="I722" s="688" t="s">
        <v>1495</v>
      </c>
      <c r="L722" s="529" t="s">
        <v>1496</v>
      </c>
      <c r="M722" s="691">
        <v>20845</v>
      </c>
      <c r="N722" s="691">
        <v>20828</v>
      </c>
      <c r="O722" s="529">
        <f>M722-N722</f>
        <v>17</v>
      </c>
      <c r="P722" s="692">
        <f>O722/N722</f>
        <v>0.0008162089494910697</v>
      </c>
    </row>
    <row r="723" spans="2:16" s="529" customFormat="1" ht="15" customHeight="1">
      <c r="B723" s="529" t="s">
        <v>933</v>
      </c>
      <c r="E723" s="688"/>
      <c r="F723" s="688"/>
      <c r="G723" s="688" t="s">
        <v>1490</v>
      </c>
      <c r="I723" s="688" t="s">
        <v>1490</v>
      </c>
      <c r="L723" s="529" t="s">
        <v>1497</v>
      </c>
      <c r="M723" s="691">
        <v>25137</v>
      </c>
      <c r="N723" s="691">
        <v>26080</v>
      </c>
      <c r="O723" s="529">
        <f>M723-N723</f>
        <v>-943</v>
      </c>
      <c r="P723" s="692">
        <f>O723/N723</f>
        <v>-0.0361579754601227</v>
      </c>
    </row>
    <row r="724" spans="5:16" s="529" customFormat="1" ht="15" customHeight="1">
      <c r="E724" s="688"/>
      <c r="F724" s="688"/>
      <c r="G724" s="688" t="s">
        <v>1495</v>
      </c>
      <c r="I724" s="688" t="s">
        <v>1495</v>
      </c>
      <c r="L724" s="529" t="s">
        <v>1498</v>
      </c>
      <c r="M724" s="691">
        <v>264.67</v>
      </c>
      <c r="N724" s="691">
        <v>261.48</v>
      </c>
      <c r="O724" s="529">
        <f>M724-N724</f>
        <v>3.1899999999999977</v>
      </c>
      <c r="P724" s="692">
        <f>O724/N724</f>
        <v>0.012199785834480639</v>
      </c>
    </row>
    <row r="725" spans="1:16" s="529" customFormat="1" ht="17.25" customHeight="1">
      <c r="A725" s="676"/>
      <c r="B725" s="693" t="s">
        <v>1499</v>
      </c>
      <c r="L725" s="686"/>
      <c r="P725" s="530"/>
    </row>
    <row r="726" spans="2:16" s="529" customFormat="1" ht="59.25" customHeight="1">
      <c r="B726" s="1166" t="s">
        <v>731</v>
      </c>
      <c r="C726" s="1166"/>
      <c r="D726" s="1166"/>
      <c r="E726" s="1166"/>
      <c r="F726" s="1166"/>
      <c r="G726" s="1166"/>
      <c r="H726" s="1166"/>
      <c r="I726" s="1166"/>
      <c r="J726" s="1166"/>
      <c r="K726" s="1166"/>
      <c r="L726" s="686" t="s">
        <v>1500</v>
      </c>
      <c r="P726" s="530"/>
    </row>
    <row r="727" spans="2:16" s="529" customFormat="1" ht="69" customHeight="1">
      <c r="B727" s="1170" t="s">
        <v>250</v>
      </c>
      <c r="C727" s="1170"/>
      <c r="D727" s="1170"/>
      <c r="E727" s="1170"/>
      <c r="F727" s="1170"/>
      <c r="G727" s="1170"/>
      <c r="H727" s="1170"/>
      <c r="I727" s="1170"/>
      <c r="J727" s="1170"/>
      <c r="K727" s="1170"/>
      <c r="L727" s="694" t="s">
        <v>1501</v>
      </c>
      <c r="M727" s="695" t="s">
        <v>1502</v>
      </c>
      <c r="N727" s="695" t="s">
        <v>1503</v>
      </c>
      <c r="P727" s="530"/>
    </row>
    <row r="728" spans="1:16" s="529" customFormat="1" ht="24" customHeight="1">
      <c r="A728" s="529" t="s">
        <v>251</v>
      </c>
      <c r="B728" s="693" t="s">
        <v>1504</v>
      </c>
      <c r="L728" s="686"/>
      <c r="P728" s="530"/>
    </row>
    <row r="729" spans="2:16" s="529" customFormat="1" ht="60.75" customHeight="1">
      <c r="B729" s="1166" t="s">
        <v>252</v>
      </c>
      <c r="C729" s="1166"/>
      <c r="D729" s="1166"/>
      <c r="E729" s="1166"/>
      <c r="F729" s="1166"/>
      <c r="G729" s="1166"/>
      <c r="H729" s="1166"/>
      <c r="I729" s="1166"/>
      <c r="J729" s="1166"/>
      <c r="K729" s="1166"/>
      <c r="L729" s="432" t="s">
        <v>920</v>
      </c>
      <c r="P729" s="530"/>
    </row>
    <row r="730" spans="2:16" s="529" customFormat="1" ht="22.5" customHeight="1">
      <c r="B730" s="676" t="s">
        <v>1505</v>
      </c>
      <c r="P730" s="530"/>
    </row>
    <row r="731" spans="2:16" s="529" customFormat="1" ht="57.75" customHeight="1">
      <c r="B731" s="1171" t="s">
        <v>1506</v>
      </c>
      <c r="C731" s="1171"/>
      <c r="D731" s="1171"/>
      <c r="E731" s="1171"/>
      <c r="F731" s="1171"/>
      <c r="G731" s="1171"/>
      <c r="H731" s="1171"/>
      <c r="I731" s="1171"/>
      <c r="J731" s="1171"/>
      <c r="K731" s="1171"/>
      <c r="L731" s="686" t="s">
        <v>1501</v>
      </c>
      <c r="P731" s="530"/>
    </row>
    <row r="732" spans="2:16" s="529" customFormat="1" ht="23.25" customHeight="1">
      <c r="B732" s="676" t="s">
        <v>855</v>
      </c>
      <c r="P732" s="530"/>
    </row>
    <row r="733" spans="2:16" s="529" customFormat="1" ht="33" customHeight="1">
      <c r="B733" s="1118" t="s">
        <v>1507</v>
      </c>
      <c r="C733" s="1118"/>
      <c r="D733" s="1118"/>
      <c r="E733" s="1118"/>
      <c r="F733" s="1118"/>
      <c r="G733" s="1118"/>
      <c r="H733" s="1118"/>
      <c r="I733" s="1118"/>
      <c r="J733" s="1118"/>
      <c r="K733" s="1118"/>
      <c r="L733" s="686"/>
      <c r="P733" s="530"/>
    </row>
    <row r="734" spans="2:16" s="529" customFormat="1" ht="16.5" customHeight="1">
      <c r="B734" s="676"/>
      <c r="P734" s="530"/>
    </row>
    <row r="735" spans="2:16" s="529" customFormat="1" ht="56.25" customHeight="1">
      <c r="B735" s="1169" t="s">
        <v>1508</v>
      </c>
      <c r="C735" s="1169"/>
      <c r="D735" s="1169"/>
      <c r="E735" s="1169"/>
      <c r="F735" s="1169"/>
      <c r="G735" s="1169"/>
      <c r="H735" s="1169"/>
      <c r="I735" s="1169"/>
      <c r="J735" s="1169"/>
      <c r="K735" s="1169"/>
      <c r="L735" s="686" t="s">
        <v>1509</v>
      </c>
      <c r="P735" s="530"/>
    </row>
    <row r="736" spans="2:16" s="529" customFormat="1" ht="12.75" customHeight="1" hidden="1">
      <c r="B736" s="696"/>
      <c r="C736" s="696"/>
      <c r="D736" s="696"/>
      <c r="E736" s="696"/>
      <c r="F736" s="696"/>
      <c r="G736" s="696"/>
      <c r="H736" s="696"/>
      <c r="I736" s="696"/>
      <c r="J736" s="696"/>
      <c r="K736" s="697" t="s">
        <v>382</v>
      </c>
      <c r="P736" s="530"/>
    </row>
    <row r="737" spans="2:16" s="529" customFormat="1" ht="15" customHeight="1">
      <c r="B737" s="698"/>
      <c r="C737" s="698"/>
      <c r="D737" s="698"/>
      <c r="E737" s="698"/>
      <c r="F737" s="699"/>
      <c r="G737" s="1168" t="s">
        <v>1510</v>
      </c>
      <c r="H737" s="1168"/>
      <c r="I737" s="1168"/>
      <c r="J737" s="1168"/>
      <c r="K737" s="1168"/>
      <c r="P737" s="530"/>
    </row>
    <row r="738" spans="2:16" s="529" customFormat="1" ht="33.75" customHeight="1">
      <c r="B738" s="698"/>
      <c r="C738" s="698" t="s">
        <v>1511</v>
      </c>
      <c r="D738" s="698"/>
      <c r="E738" s="700" t="s">
        <v>1512</v>
      </c>
      <c r="F738" s="701" t="s">
        <v>1513</v>
      </c>
      <c r="G738" s="702" t="s">
        <v>1514</v>
      </c>
      <c r="H738" s="703" t="s">
        <v>1515</v>
      </c>
      <c r="I738" s="703" t="s">
        <v>1516</v>
      </c>
      <c r="J738" s="703"/>
      <c r="K738" s="703" t="s">
        <v>1517</v>
      </c>
      <c r="L738" s="686" t="s">
        <v>1518</v>
      </c>
      <c r="P738" s="530"/>
    </row>
    <row r="739" spans="2:16" s="529" customFormat="1" ht="15" customHeight="1">
      <c r="B739" s="698" t="s">
        <v>1520</v>
      </c>
      <c r="C739" s="698"/>
      <c r="D739" s="698"/>
      <c r="E739" s="698"/>
      <c r="F739" s="698"/>
      <c r="G739" s="698"/>
      <c r="H739" s="698"/>
      <c r="I739" s="698"/>
      <c r="J739" s="698"/>
      <c r="K739" s="698"/>
      <c r="P739" s="530"/>
    </row>
    <row r="740" spans="2:16" s="529" customFormat="1" ht="15" customHeight="1">
      <c r="B740" s="698" t="s">
        <v>253</v>
      </c>
      <c r="C740" s="698"/>
      <c r="D740" s="698"/>
      <c r="E740" s="698"/>
      <c r="F740" s="698"/>
      <c r="G740" s="698"/>
      <c r="H740" s="698"/>
      <c r="I740" s="698"/>
      <c r="J740" s="698"/>
      <c r="K740" s="698"/>
      <c r="P740" s="530"/>
    </row>
    <row r="741" spans="2:16" s="529" customFormat="1" ht="18" customHeight="1">
      <c r="B741" s="704"/>
      <c r="P741" s="530"/>
    </row>
    <row r="742" spans="1:16" s="529" customFormat="1" ht="15" customHeight="1">
      <c r="A742" s="529" t="s">
        <v>254</v>
      </c>
      <c r="B742" s="693" t="s">
        <v>1521</v>
      </c>
      <c r="L742" s="686"/>
      <c r="P742" s="530"/>
    </row>
    <row r="743" spans="2:16" s="529" customFormat="1" ht="42" customHeight="1">
      <c r="B743" s="1118" t="s">
        <v>1522</v>
      </c>
      <c r="C743" s="1118"/>
      <c r="D743" s="1118"/>
      <c r="E743" s="1118"/>
      <c r="F743" s="1118"/>
      <c r="G743" s="1118"/>
      <c r="H743" s="1118"/>
      <c r="I743" s="1118"/>
      <c r="J743" s="1118"/>
      <c r="K743" s="1118"/>
      <c r="P743" s="530"/>
    </row>
    <row r="744" spans="2:16" s="529" customFormat="1" ht="39" customHeight="1">
      <c r="B744" s="1118" t="s">
        <v>1523</v>
      </c>
      <c r="C744" s="1118"/>
      <c r="D744" s="1118"/>
      <c r="E744" s="1118"/>
      <c r="F744" s="1118"/>
      <c r="G744" s="1118"/>
      <c r="H744" s="1118"/>
      <c r="I744" s="1118"/>
      <c r="J744" s="1118"/>
      <c r="K744" s="1118"/>
      <c r="L744" s="686"/>
      <c r="P744" s="530"/>
    </row>
    <row r="745" spans="2:16" s="529" customFormat="1" ht="33.75" customHeight="1">
      <c r="B745" s="1167" t="s">
        <v>1524</v>
      </c>
      <c r="C745" s="1167"/>
      <c r="D745" s="1167"/>
      <c r="E745" s="1167"/>
      <c r="F745" s="1167"/>
      <c r="G745" s="1167"/>
      <c r="H745" s="1167"/>
      <c r="I745" s="1167"/>
      <c r="J745" s="1167"/>
      <c r="K745" s="1167"/>
      <c r="P745" s="530"/>
    </row>
    <row r="746" spans="9:16" s="529" customFormat="1" ht="12.75" customHeight="1" hidden="1">
      <c r="I746" s="687"/>
      <c r="K746" s="687" t="s">
        <v>382</v>
      </c>
      <c r="P746" s="530"/>
    </row>
    <row r="747" spans="2:16" s="529" customFormat="1" ht="26.25" customHeight="1">
      <c r="B747" s="1140" t="s">
        <v>1520</v>
      </c>
      <c r="C747" s="1140"/>
      <c r="D747" s="1140"/>
      <c r="E747" s="705" t="s">
        <v>231</v>
      </c>
      <c r="F747" s="705"/>
      <c r="G747" s="705" t="s">
        <v>1525</v>
      </c>
      <c r="H747" s="705"/>
      <c r="I747" s="705" t="s">
        <v>233</v>
      </c>
      <c r="K747" s="705" t="s">
        <v>1511</v>
      </c>
      <c r="P747" s="530"/>
    </row>
    <row r="748" spans="2:16" s="529" customFormat="1" ht="22.5" customHeight="1">
      <c r="B748" s="1118" t="s">
        <v>1526</v>
      </c>
      <c r="C748" s="1118"/>
      <c r="P748" s="530"/>
    </row>
    <row r="749" spans="2:16" s="529" customFormat="1" ht="18.75" customHeight="1">
      <c r="B749" s="529" t="s">
        <v>187</v>
      </c>
      <c r="P749" s="530"/>
    </row>
    <row r="750" spans="2:16" s="529" customFormat="1" ht="49.5" customHeight="1">
      <c r="B750" s="1118" t="s">
        <v>1527</v>
      </c>
      <c r="C750" s="1118"/>
      <c r="P750" s="530"/>
    </row>
    <row r="751" spans="2:16" s="529" customFormat="1" ht="15.75" customHeight="1">
      <c r="B751" s="706"/>
      <c r="C751" s="706"/>
      <c r="D751" s="707"/>
      <c r="E751" s="707"/>
      <c r="F751" s="707"/>
      <c r="G751" s="708">
        <f>SUM(G748:G750)</f>
        <v>0</v>
      </c>
      <c r="H751" s="708"/>
      <c r="I751" s="708">
        <f>SUM(I748:I750)</f>
        <v>0</v>
      </c>
      <c r="J751" s="708">
        <f>SUM(J748:J750)</f>
        <v>0</v>
      </c>
      <c r="K751" s="708">
        <f>SUM(K748:K750)</f>
        <v>0</v>
      </c>
      <c r="L751" s="686"/>
      <c r="P751" s="530"/>
    </row>
    <row r="752" spans="2:16" s="529" customFormat="1" ht="33.75" customHeight="1">
      <c r="B752" s="1140" t="s">
        <v>253</v>
      </c>
      <c r="C752" s="1140"/>
      <c r="D752" s="1140"/>
      <c r="P752" s="530"/>
    </row>
    <row r="753" spans="2:16" s="529" customFormat="1" ht="23.25" customHeight="1">
      <c r="B753" s="1118" t="s">
        <v>1526</v>
      </c>
      <c r="C753" s="1118"/>
      <c r="P753" s="530"/>
    </row>
    <row r="754" spans="2:16" s="529" customFormat="1" ht="21" customHeight="1">
      <c r="B754" s="529" t="s">
        <v>187</v>
      </c>
      <c r="P754" s="530"/>
    </row>
    <row r="755" spans="2:16" s="529" customFormat="1" ht="40.5" customHeight="1">
      <c r="B755" s="1118" t="s">
        <v>1527</v>
      </c>
      <c r="C755" s="1118"/>
      <c r="P755" s="530"/>
    </row>
    <row r="756" spans="4:16" s="529" customFormat="1" ht="15.75" customHeight="1">
      <c r="D756" s="707"/>
      <c r="E756" s="707"/>
      <c r="F756" s="707"/>
      <c r="G756" s="708">
        <f>SUM(G753:G755)</f>
        <v>0</v>
      </c>
      <c r="H756" s="708"/>
      <c r="I756" s="708">
        <f>SUM(I753:I755)</f>
        <v>0</v>
      </c>
      <c r="J756" s="708">
        <f>SUM(J753:J755)</f>
        <v>0</v>
      </c>
      <c r="K756" s="708">
        <f>SUM(K753:K755)</f>
        <v>0</v>
      </c>
      <c r="L756" s="686"/>
      <c r="P756" s="530"/>
    </row>
    <row r="757" spans="2:16" s="529" customFormat="1" ht="39.75" customHeight="1">
      <c r="B757" s="1169" t="s">
        <v>1528</v>
      </c>
      <c r="C757" s="1169"/>
      <c r="D757" s="1169"/>
      <c r="E757" s="1169"/>
      <c r="F757" s="1169"/>
      <c r="G757" s="1169"/>
      <c r="H757" s="1169"/>
      <c r="I757" s="1169"/>
      <c r="J757" s="1169"/>
      <c r="K757" s="1169"/>
      <c r="L757" s="432" t="s">
        <v>920</v>
      </c>
      <c r="P757" s="530"/>
    </row>
    <row r="758" spans="2:16" s="529" customFormat="1" ht="21" customHeight="1">
      <c r="B758" s="709" t="s">
        <v>1529</v>
      </c>
      <c r="J758" s="685"/>
      <c r="K758" s="685"/>
      <c r="L758" s="686"/>
      <c r="P758" s="530"/>
    </row>
    <row r="759" spans="2:16" s="680" customFormat="1" ht="32.25" customHeight="1">
      <c r="B759" s="1172" t="s">
        <v>1530</v>
      </c>
      <c r="C759" s="1172"/>
      <c r="D759" s="1172"/>
      <c r="E759" s="1172"/>
      <c r="F759" s="1172"/>
      <c r="G759" s="1172"/>
      <c r="H759" s="1172"/>
      <c r="I759" s="1172"/>
      <c r="J759" s="1172"/>
      <c r="K759" s="1172"/>
      <c r="L759" s="710"/>
      <c r="P759" s="681"/>
    </row>
    <row r="760" spans="2:16" s="529" customFormat="1" ht="60" customHeight="1">
      <c r="B760" s="1166" t="s">
        <v>255</v>
      </c>
      <c r="C760" s="1166"/>
      <c r="D760" s="1166"/>
      <c r="E760" s="1166"/>
      <c r="F760" s="1166"/>
      <c r="G760" s="1166"/>
      <c r="H760" s="1166"/>
      <c r="I760" s="1166"/>
      <c r="J760" s="1166"/>
      <c r="K760" s="1166"/>
      <c r="L760" s="686" t="s">
        <v>1531</v>
      </c>
      <c r="P760" s="530"/>
    </row>
    <row r="761" spans="2:16" s="529" customFormat="1" ht="27" customHeight="1">
      <c r="B761" s="1173" t="s">
        <v>256</v>
      </c>
      <c r="C761" s="1173"/>
      <c r="D761" s="1173"/>
      <c r="E761" s="1173"/>
      <c r="F761" s="1173"/>
      <c r="G761" s="1173"/>
      <c r="H761" s="1173"/>
      <c r="I761" s="1173"/>
      <c r="J761" s="1173"/>
      <c r="K761" s="1173"/>
      <c r="L761" s="686" t="s">
        <v>1532</v>
      </c>
      <c r="P761" s="530"/>
    </row>
    <row r="762" spans="1:16" s="529" customFormat="1" ht="21" customHeight="1">
      <c r="A762" s="529" t="s">
        <v>1076</v>
      </c>
      <c r="B762" s="709" t="s">
        <v>1533</v>
      </c>
      <c r="J762" s="685"/>
      <c r="K762" s="685"/>
      <c r="L762" s="686"/>
      <c r="P762" s="530"/>
    </row>
    <row r="763" spans="1:16" s="456" customFormat="1" ht="12.75" customHeight="1" hidden="1">
      <c r="A763" s="592" t="s">
        <v>257</v>
      </c>
      <c r="B763" s="431"/>
      <c r="C763" s="431"/>
      <c r="D763" s="431"/>
      <c r="E763" s="431"/>
      <c r="F763" s="431"/>
      <c r="G763" s="431"/>
      <c r="H763" s="431"/>
      <c r="I763" s="317"/>
      <c r="J763" s="317"/>
      <c r="K763" s="317"/>
      <c r="L763" s="461"/>
      <c r="P763" s="512"/>
    </row>
    <row r="764" spans="1:16" s="456" customFormat="1" ht="12.75" customHeight="1" hidden="1">
      <c r="A764" s="511" t="s">
        <v>1083</v>
      </c>
      <c r="B764" s="1113" t="s">
        <v>1535</v>
      </c>
      <c r="C764" s="1113"/>
      <c r="D764" s="1113"/>
      <c r="E764" s="1113"/>
      <c r="F764" s="1113"/>
      <c r="G764" s="1113"/>
      <c r="H764" s="1113"/>
      <c r="I764" s="1113"/>
      <c r="J764" s="1113"/>
      <c r="K764" s="1113"/>
      <c r="L764" s="461"/>
      <c r="P764" s="512"/>
    </row>
    <row r="765" spans="1:16" s="456" customFormat="1" ht="12.75" customHeight="1" hidden="1">
      <c r="A765" s="513"/>
      <c r="B765" s="1107" t="s">
        <v>589</v>
      </c>
      <c r="C765" s="1107"/>
      <c r="D765" s="1107"/>
      <c r="E765" s="1107"/>
      <c r="F765" s="1107"/>
      <c r="G765" s="1107"/>
      <c r="H765" s="1107"/>
      <c r="I765" s="1107"/>
      <c r="J765" s="1107"/>
      <c r="K765" s="1107"/>
      <c r="L765" s="461"/>
      <c r="P765" s="512"/>
    </row>
    <row r="766" spans="1:16" s="456" customFormat="1" ht="12.75" customHeight="1" hidden="1">
      <c r="A766" s="516"/>
      <c r="B766" s="1107" t="s">
        <v>590</v>
      </c>
      <c r="C766" s="1107"/>
      <c r="D766" s="1107"/>
      <c r="E766" s="1107"/>
      <c r="F766" s="1107"/>
      <c r="G766" s="1107"/>
      <c r="H766" s="1107"/>
      <c r="I766" s="1107"/>
      <c r="J766" s="1107"/>
      <c r="K766" s="1107"/>
      <c r="L766" s="461"/>
      <c r="P766" s="512"/>
    </row>
    <row r="767" spans="1:16" s="456" customFormat="1" ht="12.75" customHeight="1" hidden="1">
      <c r="A767" s="513"/>
      <c r="B767" s="1107" t="s">
        <v>591</v>
      </c>
      <c r="C767" s="1107"/>
      <c r="D767" s="1107"/>
      <c r="E767" s="1107"/>
      <c r="F767" s="1107"/>
      <c r="G767" s="1107"/>
      <c r="H767" s="1107"/>
      <c r="I767" s="1107"/>
      <c r="J767" s="1107"/>
      <c r="K767" s="1107"/>
      <c r="L767" s="461"/>
      <c r="P767" s="512"/>
    </row>
    <row r="768" spans="1:16" s="456" customFormat="1" ht="12.75" customHeight="1" hidden="1">
      <c r="A768" s="592" t="s">
        <v>592</v>
      </c>
      <c r="B768" s="431"/>
      <c r="C768" s="431"/>
      <c r="D768" s="431"/>
      <c r="E768" s="431"/>
      <c r="F768" s="431"/>
      <c r="G768" s="431"/>
      <c r="H768" s="431"/>
      <c r="I768" s="317"/>
      <c r="J768" s="317"/>
      <c r="K768" s="317"/>
      <c r="L768" s="461"/>
      <c r="P768" s="512"/>
    </row>
    <row r="769" spans="1:16" s="456" customFormat="1" ht="12.75" customHeight="1" hidden="1">
      <c r="A769" s="511" t="s">
        <v>62</v>
      </c>
      <c r="B769" s="431" t="s">
        <v>593</v>
      </c>
      <c r="C769" s="515"/>
      <c r="D769" s="515"/>
      <c r="E769" s="515"/>
      <c r="F769" s="515"/>
      <c r="G769" s="515"/>
      <c r="H769" s="515"/>
      <c r="I769" s="309"/>
      <c r="J769" s="309"/>
      <c r="K769" s="309"/>
      <c r="L769" s="461"/>
      <c r="P769" s="512"/>
    </row>
    <row r="770" spans="1:16" s="456" customFormat="1" ht="12.75" customHeight="1" hidden="1">
      <c r="A770" s="511" t="s">
        <v>64</v>
      </c>
      <c r="B770" s="592" t="s">
        <v>386</v>
      </c>
      <c r="C770" s="515"/>
      <c r="D770" s="586"/>
      <c r="E770" s="515"/>
      <c r="F770" s="515"/>
      <c r="G770" s="515"/>
      <c r="H770" s="515"/>
      <c r="I770" s="309"/>
      <c r="J770" s="309"/>
      <c r="K770" s="309"/>
      <c r="L770" s="461"/>
      <c r="P770" s="512"/>
    </row>
    <row r="771" spans="1:16" s="456" customFormat="1" ht="12.75" customHeight="1" hidden="1">
      <c r="A771" s="511" t="s">
        <v>66</v>
      </c>
      <c r="B771" s="592" t="s">
        <v>387</v>
      </c>
      <c r="C771" s="586"/>
      <c r="D771" s="586"/>
      <c r="E771" s="586"/>
      <c r="F771" s="586"/>
      <c r="G771" s="586"/>
      <c r="H771" s="586"/>
      <c r="I771" s="309"/>
      <c r="J771" s="309"/>
      <c r="K771" s="309"/>
      <c r="L771" s="461"/>
      <c r="P771" s="512"/>
    </row>
    <row r="772" spans="1:16" s="546" customFormat="1" ht="12.75" customHeight="1" hidden="1">
      <c r="A772" s="533"/>
      <c r="B772" s="521" t="s">
        <v>388</v>
      </c>
      <c r="C772" s="547"/>
      <c r="D772" s="627"/>
      <c r="E772" s="627" t="s">
        <v>389</v>
      </c>
      <c r="F772" s="627"/>
      <c r="G772" s="627" t="s">
        <v>390</v>
      </c>
      <c r="H772" s="547"/>
      <c r="I772" s="711" t="s">
        <v>391</v>
      </c>
      <c r="J772" s="613"/>
      <c r="K772" s="613" t="s">
        <v>120</v>
      </c>
      <c r="P772" s="566"/>
    </row>
    <row r="773" spans="1:16" s="456" customFormat="1" ht="12.75" customHeight="1" hidden="1">
      <c r="A773" s="533"/>
      <c r="B773" s="442" t="s">
        <v>396</v>
      </c>
      <c r="C773" s="442"/>
      <c r="D773" s="455"/>
      <c r="E773" s="455" t="s">
        <v>397</v>
      </c>
      <c r="F773" s="455"/>
      <c r="G773" s="455"/>
      <c r="H773" s="442"/>
      <c r="I773" s="712"/>
      <c r="J773" s="712"/>
      <c r="K773" s="712"/>
      <c r="L773" s="461"/>
      <c r="P773" s="512"/>
    </row>
    <row r="774" spans="1:16" s="456" customFormat="1" ht="12.75" customHeight="1" hidden="1">
      <c r="A774" s="533"/>
      <c r="B774" s="442" t="s">
        <v>392</v>
      </c>
      <c r="C774" s="442"/>
      <c r="D774" s="454"/>
      <c r="E774" s="454" t="s">
        <v>393</v>
      </c>
      <c r="F774" s="454"/>
      <c r="G774" s="442"/>
      <c r="H774" s="442"/>
      <c r="I774" s="671"/>
      <c r="J774" s="671"/>
      <c r="K774" s="671"/>
      <c r="L774" s="461"/>
      <c r="P774" s="512"/>
    </row>
    <row r="775" spans="1:16" s="456" customFormat="1" ht="12.75" customHeight="1" hidden="1">
      <c r="A775" s="533"/>
      <c r="B775" s="442" t="s">
        <v>394</v>
      </c>
      <c r="C775" s="454"/>
      <c r="D775" s="454"/>
      <c r="E775" s="454" t="s">
        <v>395</v>
      </c>
      <c r="F775" s="454"/>
      <c r="G775" s="454"/>
      <c r="H775" s="442"/>
      <c r="I775" s="671"/>
      <c r="J775" s="671"/>
      <c r="K775" s="671"/>
      <c r="L775" s="461"/>
      <c r="P775" s="512"/>
    </row>
    <row r="776" spans="1:16" s="456" customFormat="1" ht="12.75" customHeight="1" hidden="1">
      <c r="A776" s="511" t="s">
        <v>68</v>
      </c>
      <c r="B776" s="521" t="s">
        <v>258</v>
      </c>
      <c r="C776" s="630"/>
      <c r="D776" s="630"/>
      <c r="E776" s="547"/>
      <c r="F776" s="630"/>
      <c r="G776" s="630"/>
      <c r="H776" s="547"/>
      <c r="I776" s="309"/>
      <c r="J776" s="309"/>
      <c r="K776" s="309"/>
      <c r="L776" s="461"/>
      <c r="P776" s="512"/>
    </row>
    <row r="777" spans="1:16" s="456" customFormat="1" ht="12.75" customHeight="1" hidden="1">
      <c r="A777" s="533"/>
      <c r="B777" s="1107" t="s">
        <v>259</v>
      </c>
      <c r="C777" s="1107"/>
      <c r="D777" s="1107"/>
      <c r="E777" s="1107"/>
      <c r="F777" s="1107"/>
      <c r="G777" s="1107"/>
      <c r="H777" s="1107"/>
      <c r="I777" s="1107"/>
      <c r="J777" s="1107"/>
      <c r="K777" s="1107"/>
      <c r="L777" s="546" t="s">
        <v>260</v>
      </c>
      <c r="P777" s="512"/>
    </row>
    <row r="778" spans="1:16" s="456" customFormat="1" ht="12.75" customHeight="1" hidden="1">
      <c r="A778" s="533"/>
      <c r="B778" s="1107" t="s">
        <v>261</v>
      </c>
      <c r="C778" s="1107"/>
      <c r="D778" s="1107"/>
      <c r="E778" s="1107"/>
      <c r="F778" s="1107"/>
      <c r="G778" s="1107"/>
      <c r="H778" s="1107"/>
      <c r="I778" s="1107"/>
      <c r="J778" s="1107"/>
      <c r="K778" s="1107"/>
      <c r="L778" s="546" t="s">
        <v>400</v>
      </c>
      <c r="P778" s="512"/>
    </row>
    <row r="779" spans="1:16" s="456" customFormat="1" ht="12.75" customHeight="1" hidden="1">
      <c r="A779" s="533"/>
      <c r="B779" s="547"/>
      <c r="C779" s="630"/>
      <c r="D779" s="630"/>
      <c r="E779" s="547"/>
      <c r="F779" s="630"/>
      <c r="G779" s="456" t="s">
        <v>262</v>
      </c>
      <c r="H779" s="547"/>
      <c r="I779" s="456" t="s">
        <v>402</v>
      </c>
      <c r="J779" s="309"/>
      <c r="K779" s="456" t="s">
        <v>403</v>
      </c>
      <c r="L779" s="546"/>
      <c r="P779" s="512"/>
    </row>
    <row r="780" spans="1:16" s="456" customFormat="1" ht="12.75" customHeight="1" hidden="1">
      <c r="A780" s="533"/>
      <c r="B780" s="457" t="s">
        <v>404</v>
      </c>
      <c r="C780" s="630"/>
      <c r="D780" s="630"/>
      <c r="E780" s="547"/>
      <c r="F780" s="630"/>
      <c r="G780" s="630"/>
      <c r="H780" s="547"/>
      <c r="I780" s="309"/>
      <c r="J780" s="309"/>
      <c r="K780" s="309"/>
      <c r="L780" s="546"/>
      <c r="P780" s="512"/>
    </row>
    <row r="781" spans="1:16" s="456" customFormat="1" ht="12.75" customHeight="1" hidden="1">
      <c r="A781" s="533"/>
      <c r="B781" s="456" t="s">
        <v>1175</v>
      </c>
      <c r="C781" s="630"/>
      <c r="D781" s="630"/>
      <c r="E781" s="547"/>
      <c r="F781" s="630"/>
      <c r="G781" s="630"/>
      <c r="H781" s="547"/>
      <c r="I781" s="309"/>
      <c r="J781" s="309"/>
      <c r="K781" s="309">
        <f>G781-I781</f>
        <v>0</v>
      </c>
      <c r="L781" s="546"/>
      <c r="P781" s="512"/>
    </row>
    <row r="782" spans="1:16" s="456" customFormat="1" ht="12.75" customHeight="1" hidden="1">
      <c r="A782" s="533"/>
      <c r="B782" s="547"/>
      <c r="C782" s="630"/>
      <c r="D782" s="630"/>
      <c r="E782" s="547"/>
      <c r="F782" s="630"/>
      <c r="G782" s="630"/>
      <c r="H782" s="547"/>
      <c r="I782" s="309"/>
      <c r="J782" s="309"/>
      <c r="K782" s="309"/>
      <c r="L782" s="546"/>
      <c r="P782" s="512"/>
    </row>
    <row r="783" spans="1:16" s="456" customFormat="1" ht="12.75" customHeight="1" hidden="1">
      <c r="A783" s="533"/>
      <c r="B783" s="457" t="s">
        <v>405</v>
      </c>
      <c r="E783" s="547"/>
      <c r="F783" s="630"/>
      <c r="G783" s="630"/>
      <c r="H783" s="547"/>
      <c r="I783" s="309"/>
      <c r="J783" s="309"/>
      <c r="K783" s="309"/>
      <c r="L783" s="546"/>
      <c r="P783" s="512"/>
    </row>
    <row r="784" spans="1:16" s="456" customFormat="1" ht="12.75" customHeight="1" hidden="1">
      <c r="A784" s="533"/>
      <c r="B784" s="456" t="s">
        <v>406</v>
      </c>
      <c r="E784" s="547"/>
      <c r="F784" s="630"/>
      <c r="G784" s="630"/>
      <c r="H784" s="547"/>
      <c r="I784" s="309"/>
      <c r="J784" s="309"/>
      <c r="K784" s="309">
        <f>G784-I784</f>
        <v>0</v>
      </c>
      <c r="L784" s="546"/>
      <c r="P784" s="512"/>
    </row>
    <row r="785" spans="1:16" s="456" customFormat="1" ht="12.75" customHeight="1" hidden="1">
      <c r="A785" s="533"/>
      <c r="B785" s="456" t="s">
        <v>407</v>
      </c>
      <c r="E785" s="547"/>
      <c r="F785" s="630"/>
      <c r="G785" s="630"/>
      <c r="H785" s="547"/>
      <c r="I785" s="309"/>
      <c r="J785" s="309"/>
      <c r="K785" s="309">
        <f>G785-I785</f>
        <v>0</v>
      </c>
      <c r="L785" s="546"/>
      <c r="P785" s="512"/>
    </row>
    <row r="786" spans="1:16" s="456" customFormat="1" ht="12.75" customHeight="1" hidden="1">
      <c r="A786" s="533"/>
      <c r="B786" s="1144" t="s">
        <v>263</v>
      </c>
      <c r="C786" s="1144"/>
      <c r="D786" s="1144"/>
      <c r="E786" s="547"/>
      <c r="F786" s="630"/>
      <c r="G786" s="630">
        <f>G784-G785</f>
        <v>0</v>
      </c>
      <c r="H786" s="547"/>
      <c r="I786" s="309">
        <f>I784-I785</f>
        <v>0</v>
      </c>
      <c r="J786" s="309"/>
      <c r="K786" s="309">
        <f>G786-I786</f>
        <v>0</v>
      </c>
      <c r="L786" s="546"/>
      <c r="P786" s="512"/>
    </row>
    <row r="787" spans="1:16" s="456" customFormat="1" ht="12.75" customHeight="1" hidden="1">
      <c r="A787" s="533"/>
      <c r="B787" s="1144"/>
      <c r="C787" s="1144"/>
      <c r="D787" s="1144"/>
      <c r="E787" s="547"/>
      <c r="F787" s="630"/>
      <c r="G787" s="630"/>
      <c r="H787" s="547"/>
      <c r="I787" s="309"/>
      <c r="J787" s="309"/>
      <c r="K787" s="309"/>
      <c r="L787" s="546"/>
      <c r="P787" s="512"/>
    </row>
    <row r="788" spans="1:16" s="456" customFormat="1" ht="12.75" customHeight="1" hidden="1">
      <c r="A788" s="511" t="s">
        <v>71</v>
      </c>
      <c r="B788" s="592" t="s">
        <v>264</v>
      </c>
      <c r="C788" s="586"/>
      <c r="D788" s="586"/>
      <c r="E788" s="586"/>
      <c r="F788" s="586"/>
      <c r="G788" s="586"/>
      <c r="H788" s="586"/>
      <c r="I788" s="309"/>
      <c r="J788" s="309"/>
      <c r="K788" s="309"/>
      <c r="L788" s="461"/>
      <c r="P788" s="512"/>
    </row>
    <row r="789" spans="1:16" s="456" customFormat="1" ht="12.75" customHeight="1" hidden="1">
      <c r="A789" s="511" t="s">
        <v>73</v>
      </c>
      <c r="B789" s="592" t="s">
        <v>412</v>
      </c>
      <c r="C789" s="586"/>
      <c r="D789" s="586"/>
      <c r="E789" s="586"/>
      <c r="F789" s="586"/>
      <c r="G789" s="586"/>
      <c r="H789" s="586"/>
      <c r="I789" s="309"/>
      <c r="J789" s="309"/>
      <c r="K789" s="309"/>
      <c r="L789" s="461"/>
      <c r="P789" s="512"/>
    </row>
    <row r="790" spans="1:16" s="456" customFormat="1" ht="12.75" customHeight="1" hidden="1">
      <c r="A790" s="511" t="s">
        <v>1373</v>
      </c>
      <c r="B790" s="592" t="s">
        <v>265</v>
      </c>
      <c r="C790" s="586"/>
      <c r="D790" s="586"/>
      <c r="E790" s="586"/>
      <c r="F790" s="586"/>
      <c r="G790" s="586"/>
      <c r="H790" s="586"/>
      <c r="I790" s="309"/>
      <c r="J790" s="309"/>
      <c r="K790" s="309"/>
      <c r="L790" s="461"/>
      <c r="P790" s="512"/>
    </row>
    <row r="791" spans="1:16" s="456" customFormat="1" ht="12.75" customHeight="1" hidden="1">
      <c r="A791" s="511" t="s">
        <v>1375</v>
      </c>
      <c r="B791" s="592" t="s">
        <v>413</v>
      </c>
      <c r="C791" s="592"/>
      <c r="D791" s="586"/>
      <c r="E791" s="586"/>
      <c r="F791" s="586"/>
      <c r="G791" s="586"/>
      <c r="H791" s="586"/>
      <c r="I791" s="309"/>
      <c r="J791" s="309"/>
      <c r="K791" s="309"/>
      <c r="L791" s="461"/>
      <c r="P791" s="512"/>
    </row>
    <row r="792" spans="1:16" s="456" customFormat="1" ht="12.75" customHeight="1" hidden="1">
      <c r="A792" s="513"/>
      <c r="B792" s="592" t="s">
        <v>414</v>
      </c>
      <c r="C792" s="586"/>
      <c r="D792" s="586"/>
      <c r="E792" s="586"/>
      <c r="F792" s="586"/>
      <c r="G792" s="586"/>
      <c r="H792" s="586"/>
      <c r="I792" s="309"/>
      <c r="J792" s="309"/>
      <c r="K792" s="309"/>
      <c r="L792" s="461"/>
      <c r="P792" s="512"/>
    </row>
    <row r="793" spans="1:16" s="456" customFormat="1" ht="12.75" customHeight="1" hidden="1">
      <c r="A793" s="513"/>
      <c r="B793" s="513" t="s">
        <v>415</v>
      </c>
      <c r="C793" s="586" t="s">
        <v>416</v>
      </c>
      <c r="D793" s="586"/>
      <c r="E793" s="586"/>
      <c r="F793" s="586"/>
      <c r="G793" s="586"/>
      <c r="H793" s="586"/>
      <c r="I793" s="309"/>
      <c r="J793" s="309"/>
      <c r="K793" s="309"/>
      <c r="L793" s="461"/>
      <c r="P793" s="512"/>
    </row>
    <row r="794" spans="1:16" s="456" customFormat="1" ht="12.75" customHeight="1" hidden="1">
      <c r="A794" s="513"/>
      <c r="B794" s="513" t="s">
        <v>417</v>
      </c>
      <c r="C794" s="586" t="s">
        <v>418</v>
      </c>
      <c r="D794" s="586"/>
      <c r="E794" s="586"/>
      <c r="F794" s="586"/>
      <c r="G794" s="586"/>
      <c r="H794" s="586"/>
      <c r="I794" s="309"/>
      <c r="J794" s="309"/>
      <c r="K794" s="309"/>
      <c r="L794" s="461"/>
      <c r="P794" s="512"/>
    </row>
    <row r="795" spans="1:16" s="456" customFormat="1" ht="12.75" customHeight="1" hidden="1">
      <c r="A795" s="513"/>
      <c r="B795" s="513" t="s">
        <v>419</v>
      </c>
      <c r="C795" s="586" t="s">
        <v>420</v>
      </c>
      <c r="D795" s="586"/>
      <c r="E795" s="586"/>
      <c r="F795" s="586"/>
      <c r="G795" s="586"/>
      <c r="H795" s="586"/>
      <c r="I795" s="309"/>
      <c r="J795" s="309"/>
      <c r="K795" s="309"/>
      <c r="L795" s="461"/>
      <c r="P795" s="512"/>
    </row>
    <row r="796" spans="1:16" s="456" customFormat="1" ht="12.75" customHeight="1" hidden="1">
      <c r="A796" s="513"/>
      <c r="B796" s="513" t="s">
        <v>421</v>
      </c>
      <c r="C796" s="586" t="s">
        <v>422</v>
      </c>
      <c r="D796" s="586"/>
      <c r="E796" s="586"/>
      <c r="F796" s="586"/>
      <c r="G796" s="586"/>
      <c r="H796" s="586"/>
      <c r="I796" s="309"/>
      <c r="J796" s="309"/>
      <c r="K796" s="309"/>
      <c r="L796" s="461"/>
      <c r="P796" s="512"/>
    </row>
    <row r="797" spans="1:16" s="456" customFormat="1" ht="12.75" customHeight="1" hidden="1">
      <c r="A797" s="513"/>
      <c r="B797" s="513" t="s">
        <v>423</v>
      </c>
      <c r="C797" s="586" t="s">
        <v>424</v>
      </c>
      <c r="D797" s="612"/>
      <c r="E797" s="612"/>
      <c r="F797" s="612"/>
      <c r="G797" s="612"/>
      <c r="H797" s="612"/>
      <c r="I797" s="612"/>
      <c r="J797" s="612"/>
      <c r="K797" s="612"/>
      <c r="L797" s="461"/>
      <c r="P797" s="512"/>
    </row>
    <row r="798" spans="1:16" s="456" customFormat="1" ht="12.75" customHeight="1" hidden="1">
      <c r="A798" s="513"/>
      <c r="B798" s="513"/>
      <c r="C798" s="586" t="s">
        <v>425</v>
      </c>
      <c r="D798" s="612"/>
      <c r="E798" s="612"/>
      <c r="F798" s="612"/>
      <c r="G798" s="612"/>
      <c r="H798" s="612"/>
      <c r="I798" s="612"/>
      <c r="J798" s="612"/>
      <c r="K798" s="612"/>
      <c r="L798" s="461"/>
      <c r="P798" s="512"/>
    </row>
    <row r="799" spans="1:16" s="456" customFormat="1" ht="12.75" customHeight="1" hidden="1">
      <c r="A799" s="513"/>
      <c r="B799" s="513" t="s">
        <v>426</v>
      </c>
      <c r="C799" s="586" t="s">
        <v>427</v>
      </c>
      <c r="D799" s="586"/>
      <c r="E799" s="586"/>
      <c r="F799" s="586"/>
      <c r="G799" s="586"/>
      <c r="H799" s="586"/>
      <c r="I799" s="309"/>
      <c r="J799" s="309"/>
      <c r="K799" s="309"/>
      <c r="L799" s="713" t="s">
        <v>428</v>
      </c>
      <c r="P799" s="512"/>
    </row>
    <row r="800" spans="1:16" s="456" customFormat="1" ht="12.75" customHeight="1" hidden="1">
      <c r="A800" s="513"/>
      <c r="B800" s="513" t="s">
        <v>429</v>
      </c>
      <c r="C800" s="586" t="s">
        <v>430</v>
      </c>
      <c r="D800" s="586"/>
      <c r="E800" s="586"/>
      <c r="F800" s="586"/>
      <c r="G800" s="586"/>
      <c r="H800" s="586"/>
      <c r="I800" s="309"/>
      <c r="J800" s="309"/>
      <c r="K800" s="309"/>
      <c r="L800" s="713" t="s">
        <v>431</v>
      </c>
      <c r="P800" s="512"/>
    </row>
    <row r="801" spans="1:16" s="456" customFormat="1" ht="12.75" customHeight="1" hidden="1">
      <c r="A801" s="513"/>
      <c r="B801" s="513" t="s">
        <v>432</v>
      </c>
      <c r="C801" s="586" t="s">
        <v>433</v>
      </c>
      <c r="D801" s="586"/>
      <c r="E801" s="586"/>
      <c r="F801" s="586"/>
      <c r="G801" s="586"/>
      <c r="H801" s="586"/>
      <c r="I801" s="309"/>
      <c r="J801" s="309"/>
      <c r="K801" s="309"/>
      <c r="L801" s="713" t="s">
        <v>434</v>
      </c>
      <c r="P801" s="512"/>
    </row>
    <row r="802" spans="1:16" s="456" customFormat="1" ht="12.75" customHeight="1" hidden="1">
      <c r="A802" s="513"/>
      <c r="B802" s="592" t="s">
        <v>435</v>
      </c>
      <c r="C802" s="586"/>
      <c r="D802" s="586"/>
      <c r="E802" s="586"/>
      <c r="F802" s="586"/>
      <c r="G802" s="586"/>
      <c r="H802" s="586"/>
      <c r="I802" s="309"/>
      <c r="J802" s="309"/>
      <c r="K802" s="309"/>
      <c r="L802" s="713" t="s">
        <v>436</v>
      </c>
      <c r="P802" s="512"/>
    </row>
    <row r="803" spans="1:16" s="456" customFormat="1" ht="12.75" customHeight="1" hidden="1">
      <c r="A803" s="513"/>
      <c r="B803" s="592" t="s">
        <v>437</v>
      </c>
      <c r="C803" s="515"/>
      <c r="D803" s="646"/>
      <c r="E803" s="646"/>
      <c r="F803" s="646"/>
      <c r="G803" s="646"/>
      <c r="H803" s="646"/>
      <c r="I803" s="646"/>
      <c r="J803" s="646"/>
      <c r="K803" s="646"/>
      <c r="L803" s="461"/>
      <c r="P803" s="512"/>
    </row>
    <row r="804" spans="1:16" s="456" customFormat="1" ht="12.75" customHeight="1" hidden="1">
      <c r="A804" s="513"/>
      <c r="B804" s="513" t="s">
        <v>415</v>
      </c>
      <c r="C804" s="586" t="s">
        <v>438</v>
      </c>
      <c r="D804" s="586"/>
      <c r="E804" s="586"/>
      <c r="F804" s="586"/>
      <c r="G804" s="586"/>
      <c r="H804" s="586"/>
      <c r="I804" s="309"/>
      <c r="J804" s="309"/>
      <c r="K804" s="309"/>
      <c r="L804" s="461"/>
      <c r="P804" s="512"/>
    </row>
    <row r="805" spans="1:16" s="456" customFormat="1" ht="12.75" customHeight="1" hidden="1">
      <c r="A805" s="513"/>
      <c r="B805" s="513" t="s">
        <v>417</v>
      </c>
      <c r="C805" s="586" t="s">
        <v>439</v>
      </c>
      <c r="D805" s="612"/>
      <c r="E805" s="612"/>
      <c r="F805" s="612"/>
      <c r="G805" s="612"/>
      <c r="H805" s="612"/>
      <c r="I805" s="612"/>
      <c r="J805" s="612"/>
      <c r="K805" s="612"/>
      <c r="L805" s="461"/>
      <c r="P805" s="512"/>
    </row>
    <row r="806" spans="1:16" s="456" customFormat="1" ht="12.75" customHeight="1" hidden="1">
      <c r="A806" s="513"/>
      <c r="B806" s="513"/>
      <c r="C806" s="586" t="s">
        <v>440</v>
      </c>
      <c r="D806" s="612"/>
      <c r="E806" s="612"/>
      <c r="F806" s="612"/>
      <c r="G806" s="612"/>
      <c r="H806" s="612"/>
      <c r="I806" s="612"/>
      <c r="J806" s="612"/>
      <c r="K806" s="612"/>
      <c r="L806" s="461"/>
      <c r="P806" s="512"/>
    </row>
    <row r="807" spans="1:16" s="456" customFormat="1" ht="12.75" customHeight="1" hidden="1">
      <c r="A807" s="513"/>
      <c r="B807" s="513" t="s">
        <v>419</v>
      </c>
      <c r="C807" s="586" t="s">
        <v>427</v>
      </c>
      <c r="D807" s="586"/>
      <c r="E807" s="586"/>
      <c r="F807" s="586"/>
      <c r="G807" s="586"/>
      <c r="H807" s="586"/>
      <c r="I807" s="309"/>
      <c r="J807" s="309"/>
      <c r="K807" s="309"/>
      <c r="L807" s="713" t="s">
        <v>441</v>
      </c>
      <c r="P807" s="512"/>
    </row>
    <row r="808" spans="1:20" s="456" customFormat="1" ht="12.75" customHeight="1" hidden="1">
      <c r="A808" s="513"/>
      <c r="B808" s="513" t="s">
        <v>421</v>
      </c>
      <c r="C808" s="586" t="s">
        <v>430</v>
      </c>
      <c r="D808" s="586"/>
      <c r="E808" s="586"/>
      <c r="F808" s="586"/>
      <c r="G808" s="586"/>
      <c r="H808" s="586"/>
      <c r="I808" s="309"/>
      <c r="J808" s="309"/>
      <c r="K808" s="309"/>
      <c r="L808" s="713" t="s">
        <v>442</v>
      </c>
      <c r="M808" s="713"/>
      <c r="N808" s="713"/>
      <c r="O808" s="713"/>
      <c r="P808" s="714"/>
      <c r="Q808" s="713"/>
      <c r="R808" s="713"/>
      <c r="S808" s="713"/>
      <c r="T808" s="713"/>
    </row>
    <row r="809" spans="1:16" s="456" customFormat="1" ht="12.75" customHeight="1" hidden="1">
      <c r="A809" s="513"/>
      <c r="B809" s="513" t="s">
        <v>423</v>
      </c>
      <c r="C809" s="586" t="s">
        <v>433</v>
      </c>
      <c r="D809" s="515"/>
      <c r="E809" s="515"/>
      <c r="F809" s="515"/>
      <c r="G809" s="515"/>
      <c r="H809" s="515"/>
      <c r="I809" s="309"/>
      <c r="J809" s="309"/>
      <c r="K809" s="309"/>
      <c r="L809" s="713" t="s">
        <v>443</v>
      </c>
      <c r="P809" s="512"/>
    </row>
    <row r="810" spans="1:16" s="456" customFormat="1" ht="12.75" customHeight="1" hidden="1">
      <c r="A810" s="511" t="s">
        <v>1376</v>
      </c>
      <c r="B810" s="431" t="s">
        <v>444</v>
      </c>
      <c r="C810" s="586"/>
      <c r="D810" s="586"/>
      <c r="E810" s="586"/>
      <c r="F810" s="586"/>
      <c r="G810" s="586"/>
      <c r="H810" s="586"/>
      <c r="I810" s="309"/>
      <c r="J810" s="309"/>
      <c r="K810" s="309"/>
      <c r="L810" s="461"/>
      <c r="P810" s="512"/>
    </row>
    <row r="811" spans="1:16" s="456" customFormat="1" ht="12.75" customHeight="1" hidden="1">
      <c r="A811" s="513"/>
      <c r="B811" s="431"/>
      <c r="C811" s="586"/>
      <c r="D811" s="586"/>
      <c r="E811" s="586"/>
      <c r="F811" s="586"/>
      <c r="G811" s="586"/>
      <c r="H811" s="586"/>
      <c r="I811" s="309"/>
      <c r="J811" s="309"/>
      <c r="K811" s="309"/>
      <c r="L811" s="461"/>
      <c r="P811" s="512"/>
    </row>
    <row r="812" spans="1:16" s="456" customFormat="1" ht="12.75" customHeight="1" hidden="1">
      <c r="A812" s="513"/>
      <c r="B812" s="545"/>
      <c r="C812" s="545"/>
      <c r="D812" s="545"/>
      <c r="E812" s="545"/>
      <c r="F812" s="545"/>
      <c r="G812" s="545"/>
      <c r="H812" s="545"/>
      <c r="I812" s="1174" t="e">
        <f>#REF!</f>
        <v>#REF!</v>
      </c>
      <c r="J812" s="1174"/>
      <c r="K812" s="1174"/>
      <c r="L812" s="461"/>
      <c r="P812" s="512"/>
    </row>
    <row r="813" spans="1:16" s="456" customFormat="1" ht="12.75" customHeight="1" hidden="1">
      <c r="A813" s="460"/>
      <c r="B813" s="715"/>
      <c r="C813" s="629" t="e">
        <f>#REF!</f>
        <v>#REF!</v>
      </c>
      <c r="D813" s="635"/>
      <c r="E813" s="715"/>
      <c r="F813" s="715"/>
      <c r="G813" s="715"/>
      <c r="H813" s="1083" t="e">
        <f>#REF!</f>
        <v>#REF!</v>
      </c>
      <c r="I813" s="1083"/>
      <c r="J813" s="1083"/>
      <c r="K813" s="1083"/>
      <c r="L813" s="461"/>
      <c r="P813" s="512"/>
    </row>
    <row r="814" spans="1:16" s="456" customFormat="1" ht="12.75" customHeight="1" hidden="1">
      <c r="A814" s="460"/>
      <c r="B814" s="716"/>
      <c r="C814" s="717"/>
      <c r="D814" s="718"/>
      <c r="E814" s="719"/>
      <c r="F814" s="720"/>
      <c r="G814" s="460"/>
      <c r="H814" s="240"/>
      <c r="I814" s="309"/>
      <c r="J814" s="309"/>
      <c r="K814" s="309"/>
      <c r="L814" s="461"/>
      <c r="P814" s="512"/>
    </row>
    <row r="815" spans="1:16" s="456" customFormat="1" ht="12.75" customHeight="1" hidden="1">
      <c r="A815" s="460"/>
      <c r="B815" s="721"/>
      <c r="C815" s="717"/>
      <c r="D815" s="722"/>
      <c r="E815" s="723"/>
      <c r="F815" s="724"/>
      <c r="G815" s="460"/>
      <c r="H815" s="240"/>
      <c r="I815" s="309"/>
      <c r="J815" s="309"/>
      <c r="K815" s="309"/>
      <c r="L815" s="461"/>
      <c r="P815" s="512"/>
    </row>
    <row r="816" spans="1:16" s="456" customFormat="1" ht="12.75" customHeight="1" hidden="1">
      <c r="A816" s="460"/>
      <c r="B816" s="721"/>
      <c r="C816" s="717"/>
      <c r="D816" s="722"/>
      <c r="E816" s="723"/>
      <c r="F816" s="724"/>
      <c r="G816" s="460"/>
      <c r="H816" s="240"/>
      <c r="I816" s="309"/>
      <c r="J816" s="309"/>
      <c r="K816" s="309"/>
      <c r="L816" s="461"/>
      <c r="P816" s="512"/>
    </row>
    <row r="817" spans="1:16" s="456" customFormat="1" ht="12.75" customHeight="1" hidden="1">
      <c r="A817" s="460"/>
      <c r="B817" s="721"/>
      <c r="C817" s="717"/>
      <c r="D817" s="722"/>
      <c r="E817" s="723"/>
      <c r="F817" s="724"/>
      <c r="G817" s="460"/>
      <c r="H817" s="240"/>
      <c r="I817" s="309"/>
      <c r="J817" s="309"/>
      <c r="K817" s="309"/>
      <c r="L817" s="461"/>
      <c r="P817" s="512"/>
    </row>
    <row r="818" spans="1:16" s="456" customFormat="1" ht="12.75" customHeight="1" hidden="1">
      <c r="A818" s="460"/>
      <c r="B818" s="725"/>
      <c r="C818" s="717"/>
      <c r="D818" s="722"/>
      <c r="E818" s="723"/>
      <c r="F818" s="724"/>
      <c r="G818" s="460"/>
      <c r="H818" s="272"/>
      <c r="I818" s="317"/>
      <c r="J818" s="317"/>
      <c r="K818" s="317"/>
      <c r="L818" s="461"/>
      <c r="P818" s="512"/>
    </row>
    <row r="819" spans="1:16" s="456" customFormat="1" ht="12.75" customHeight="1" hidden="1">
      <c r="A819" s="460"/>
      <c r="B819" s="721"/>
      <c r="C819" s="717"/>
      <c r="D819" s="722"/>
      <c r="E819" s="723"/>
      <c r="F819" s="724"/>
      <c r="G819" s="460"/>
      <c r="H819" s="240"/>
      <c r="I819" s="309"/>
      <c r="J819" s="309"/>
      <c r="K819" s="309"/>
      <c r="L819" s="461"/>
      <c r="P819" s="512"/>
    </row>
    <row r="820" spans="1:16" s="732" customFormat="1" ht="12.75" customHeight="1" hidden="1">
      <c r="A820" s="726"/>
      <c r="B820" s="727"/>
      <c r="C820" s="728" t="e">
        <f>#REF!</f>
        <v>#REF!</v>
      </c>
      <c r="D820" s="729"/>
      <c r="E820" s="730"/>
      <c r="F820" s="730"/>
      <c r="G820" s="730"/>
      <c r="H820" s="731"/>
      <c r="I820" s="1094" t="e">
        <f>#REF!</f>
        <v>#REF!</v>
      </c>
      <c r="J820" s="1094"/>
      <c r="K820" s="1094"/>
      <c r="P820" s="733"/>
    </row>
    <row r="821" ht="19.5" customHeight="1">
      <c r="C821" s="734"/>
    </row>
  </sheetData>
  <sheetProtection/>
  <mergeCells count="203">
    <mergeCell ref="B786:D787"/>
    <mergeCell ref="B755:C755"/>
    <mergeCell ref="I812:K812"/>
    <mergeCell ref="H813:K813"/>
    <mergeCell ref="I820:K820"/>
    <mergeCell ref="B765:K765"/>
    <mergeCell ref="B766:K766"/>
    <mergeCell ref="B767:K767"/>
    <mergeCell ref="B777:K777"/>
    <mergeCell ref="B778:K778"/>
    <mergeCell ref="B764:K764"/>
    <mergeCell ref="B727:K727"/>
    <mergeCell ref="B729:K729"/>
    <mergeCell ref="B731:K731"/>
    <mergeCell ref="B759:K759"/>
    <mergeCell ref="B760:K760"/>
    <mergeCell ref="B761:K761"/>
    <mergeCell ref="B757:K757"/>
    <mergeCell ref="B750:C750"/>
    <mergeCell ref="B752:D752"/>
    <mergeCell ref="B753:C753"/>
    <mergeCell ref="B744:K744"/>
    <mergeCell ref="B745:K745"/>
    <mergeCell ref="B747:D747"/>
    <mergeCell ref="B748:C748"/>
    <mergeCell ref="B717:K717"/>
    <mergeCell ref="G737:K737"/>
    <mergeCell ref="B743:K743"/>
    <mergeCell ref="B733:K733"/>
    <mergeCell ref="B735:K735"/>
    <mergeCell ref="B726:K726"/>
    <mergeCell ref="B690:K690"/>
    <mergeCell ref="B692:K692"/>
    <mergeCell ref="B711:K711"/>
    <mergeCell ref="B714:K714"/>
    <mergeCell ref="B701:E701"/>
    <mergeCell ref="B704:E704"/>
    <mergeCell ref="B708:K708"/>
    <mergeCell ref="B710:K710"/>
    <mergeCell ref="B716:K716"/>
    <mergeCell ref="B680:E680"/>
    <mergeCell ref="B685:K685"/>
    <mergeCell ref="B687:K687"/>
    <mergeCell ref="B693:K693"/>
    <mergeCell ref="B696:K696"/>
    <mergeCell ref="B698:K698"/>
    <mergeCell ref="B699:K699"/>
    <mergeCell ref="B688:K688"/>
    <mergeCell ref="B689:K689"/>
    <mergeCell ref="B564:K564"/>
    <mergeCell ref="B565:K565"/>
    <mergeCell ref="B646:G646"/>
    <mergeCell ref="B201:K201"/>
    <mergeCell ref="B213:K213"/>
    <mergeCell ref="B214:K214"/>
    <mergeCell ref="B485:K485"/>
    <mergeCell ref="B563:K563"/>
    <mergeCell ref="E402:G402"/>
    <mergeCell ref="I402:K402"/>
    <mergeCell ref="B405:C405"/>
    <mergeCell ref="B414:C414"/>
    <mergeCell ref="E227:G227"/>
    <mergeCell ref="I227:K227"/>
    <mergeCell ref="B233:C233"/>
    <mergeCell ref="B361:K361"/>
    <mergeCell ref="B211:K211"/>
    <mergeCell ref="B212:K212"/>
    <mergeCell ref="B203:K203"/>
    <mergeCell ref="B204:K204"/>
    <mergeCell ref="B205:K205"/>
    <mergeCell ref="B209:K209"/>
    <mergeCell ref="E193:G193"/>
    <mergeCell ref="I193:K193"/>
    <mergeCell ref="I194:K194"/>
    <mergeCell ref="C195:K195"/>
    <mergeCell ref="E184:G184"/>
    <mergeCell ref="I184:K184"/>
    <mergeCell ref="E185:G185"/>
    <mergeCell ref="C186:K186"/>
    <mergeCell ref="B200:K200"/>
    <mergeCell ref="E183:G183"/>
    <mergeCell ref="I183:K183"/>
    <mergeCell ref="B188:K188"/>
    <mergeCell ref="B189:K189"/>
    <mergeCell ref="B190:K190"/>
    <mergeCell ref="E192:G192"/>
    <mergeCell ref="I192:K192"/>
    <mergeCell ref="B196:K196"/>
    <mergeCell ref="B199:K199"/>
    <mergeCell ref="B180:K180"/>
    <mergeCell ref="B181:K181"/>
    <mergeCell ref="B166:K166"/>
    <mergeCell ref="B167:K167"/>
    <mergeCell ref="B168:K168"/>
    <mergeCell ref="B169:K169"/>
    <mergeCell ref="B176:K176"/>
    <mergeCell ref="B177:K177"/>
    <mergeCell ref="B172:K172"/>
    <mergeCell ref="B179:K179"/>
    <mergeCell ref="B160:K160"/>
    <mergeCell ref="B161:K161"/>
    <mergeCell ref="B163:K163"/>
    <mergeCell ref="B164:K164"/>
    <mergeCell ref="B173:K173"/>
    <mergeCell ref="B175:K175"/>
    <mergeCell ref="B131:K131"/>
    <mergeCell ref="B133:K133"/>
    <mergeCell ref="B134:K134"/>
    <mergeCell ref="B136:K136"/>
    <mergeCell ref="B170:K170"/>
    <mergeCell ref="B171:K171"/>
    <mergeCell ref="B156:K156"/>
    <mergeCell ref="B157:K157"/>
    <mergeCell ref="B140:K140"/>
    <mergeCell ref="B141:K141"/>
    <mergeCell ref="B144:K144"/>
    <mergeCell ref="B152:K152"/>
    <mergeCell ref="B138:K138"/>
    <mergeCell ref="B158:K158"/>
    <mergeCell ref="B159:K159"/>
    <mergeCell ref="B153:K153"/>
    <mergeCell ref="B154:K154"/>
    <mergeCell ref="B146:K146"/>
    <mergeCell ref="B147:K147"/>
    <mergeCell ref="B149:K149"/>
    <mergeCell ref="B150:K150"/>
    <mergeCell ref="B151:K151"/>
    <mergeCell ref="B129:K129"/>
    <mergeCell ref="B130:K130"/>
    <mergeCell ref="B119:K119"/>
    <mergeCell ref="B120:K120"/>
    <mergeCell ref="B121:K121"/>
    <mergeCell ref="B123:K123"/>
    <mergeCell ref="B125:K125"/>
    <mergeCell ref="B126:K126"/>
    <mergeCell ref="B114:K114"/>
    <mergeCell ref="B116:K116"/>
    <mergeCell ref="B117:K117"/>
    <mergeCell ref="B108:K108"/>
    <mergeCell ref="B109:K109"/>
    <mergeCell ref="B110:K110"/>
    <mergeCell ref="B112:K112"/>
    <mergeCell ref="B113:K113"/>
    <mergeCell ref="B91:K91"/>
    <mergeCell ref="B106:K106"/>
    <mergeCell ref="B92:K92"/>
    <mergeCell ref="B94:K94"/>
    <mergeCell ref="B95:K95"/>
    <mergeCell ref="B96:K96"/>
    <mergeCell ref="B97:K97"/>
    <mergeCell ref="B98:K98"/>
    <mergeCell ref="B69:K69"/>
    <mergeCell ref="B70:K70"/>
    <mergeCell ref="B71:K71"/>
    <mergeCell ref="B72:K72"/>
    <mergeCell ref="B73:K73"/>
    <mergeCell ref="B74:K74"/>
    <mergeCell ref="B79:K79"/>
    <mergeCell ref="B80:K80"/>
    <mergeCell ref="B81:K81"/>
    <mergeCell ref="B75:K75"/>
    <mergeCell ref="B107:K107"/>
    <mergeCell ref="B76:K76"/>
    <mergeCell ref="B77:K77"/>
    <mergeCell ref="B78:K78"/>
    <mergeCell ref="B99:K99"/>
    <mergeCell ref="B100:K100"/>
    <mergeCell ref="B67:K67"/>
    <mergeCell ref="B68:K68"/>
    <mergeCell ref="B61:K61"/>
    <mergeCell ref="B62:K62"/>
    <mergeCell ref="B63:K63"/>
    <mergeCell ref="B64:K64"/>
    <mergeCell ref="B65:K65"/>
    <mergeCell ref="B66:K66"/>
    <mergeCell ref="B59:K59"/>
    <mergeCell ref="B60:K60"/>
    <mergeCell ref="B53:K53"/>
    <mergeCell ref="B54:K54"/>
    <mergeCell ref="B55:K55"/>
    <mergeCell ref="B56:K56"/>
    <mergeCell ref="B57:K57"/>
    <mergeCell ref="N34:W34"/>
    <mergeCell ref="B9:K9"/>
    <mergeCell ref="B12:K12"/>
    <mergeCell ref="B24:K24"/>
    <mergeCell ref="B26:K26"/>
    <mergeCell ref="B58:K58"/>
    <mergeCell ref="B42:K42"/>
    <mergeCell ref="B27:K27"/>
    <mergeCell ref="B32:K32"/>
    <mergeCell ref="B34:K34"/>
    <mergeCell ref="B37:K37"/>
    <mergeCell ref="B39:K39"/>
    <mergeCell ref="B51:K51"/>
    <mergeCell ref="B52:K52"/>
    <mergeCell ref="B44:K44"/>
    <mergeCell ref="B45:K45"/>
    <mergeCell ref="B46:K46"/>
    <mergeCell ref="B47:K47"/>
    <mergeCell ref="B48:K48"/>
    <mergeCell ref="B49:K49"/>
    <mergeCell ref="B50:K50"/>
  </mergeCells>
  <printOptions/>
  <pageMargins left="0.5298611111111111" right="0.1597222222222222" top="0.5" bottom="0.5" header="0.5118055555555555" footer="0.25"/>
  <pageSetup horizontalDpi="300" verticalDpi="300" orientation="portrait" paperSize="9" scale="96" r:id="rId3"/>
  <headerFooter alignWithMargins="0">
    <oddFooter xml:space="preserve">&amp;L&amp;"VNI-Times,Italic"&amp;9Caùc thuyeát minh naøy laø boä phaän hôïp thaønh caùc Baùo caùo taøi chính.&amp;R&amp;"VNI-Times,Italic"&amp;9Trang &amp;P+9 </oddFooter>
  </headerFooter>
  <legacyDrawing r:id="rId2"/>
</worksheet>
</file>

<file path=xl/worksheets/sheet13.xml><?xml version="1.0" encoding="utf-8"?>
<worksheet xmlns="http://schemas.openxmlformats.org/spreadsheetml/2006/main" xmlns:r="http://schemas.openxmlformats.org/officeDocument/2006/relationships">
  <dimension ref="A1:IV35"/>
  <sheetViews>
    <sheetView zoomScalePageLayoutView="0" workbookViewId="0" topLeftCell="A18">
      <selection activeCell="C28" sqref="C28:C32"/>
    </sheetView>
  </sheetViews>
  <sheetFormatPr defaultColWidth="9.140625" defaultRowHeight="12.75"/>
  <cols>
    <col min="1" max="2" width="2.7109375" style="0" customWidth="1"/>
    <col min="4" max="4" width="48.421875" style="0" customWidth="1"/>
    <col min="5" max="5" width="17.7109375" style="0" customWidth="1"/>
    <col min="6" max="6" width="0.9921875" style="0" customWidth="1"/>
    <col min="7" max="7" width="19.7109375" style="0" customWidth="1"/>
    <col min="8" max="8" width="0.9921875" style="0" customWidth="1"/>
    <col min="9" max="9" width="17.7109375" style="0" customWidth="1"/>
    <col min="10" max="10" width="0.9921875" style="0" customWidth="1"/>
    <col min="11" max="11" width="19.7109375" style="0" customWidth="1"/>
    <col min="12" max="12" width="18.00390625" style="0" bestFit="1" customWidth="1"/>
    <col min="13" max="13" width="19.7109375" style="0" customWidth="1"/>
  </cols>
  <sheetData>
    <row r="1" spans="1:256" s="198" customFormat="1" ht="15">
      <c r="A1" s="792" t="e">
        <f>#REF!</f>
        <v>#REF!</v>
      </c>
      <c r="B1" s="204"/>
      <c r="E1" s="199"/>
      <c r="G1" s="285"/>
      <c r="K1" s="317" t="s">
        <v>445</v>
      </c>
      <c r="N1" s="793"/>
      <c r="O1" s="743"/>
      <c r="P1" s="202"/>
      <c r="Q1" s="202"/>
      <c r="R1" s="202"/>
      <c r="S1" s="202"/>
      <c r="T1" s="202"/>
      <c r="U1" s="202"/>
      <c r="V1" s="202"/>
      <c r="W1" s="202"/>
      <c r="X1" s="202"/>
      <c r="IR1" s="202"/>
      <c r="IS1" s="202"/>
      <c r="IT1" s="202"/>
      <c r="IU1" s="202"/>
      <c r="IV1" s="202"/>
    </row>
    <row r="2" spans="1:256" s="198" customFormat="1" ht="15">
      <c r="A2" s="792"/>
      <c r="B2" s="204"/>
      <c r="E2" s="199"/>
      <c r="G2" s="285"/>
      <c r="K2" s="212"/>
      <c r="L2" s="212"/>
      <c r="M2" s="309"/>
      <c r="N2" s="793"/>
      <c r="O2" s="743"/>
      <c r="P2" s="202"/>
      <c r="Q2" s="202"/>
      <c r="R2" s="202"/>
      <c r="S2" s="202"/>
      <c r="T2" s="202"/>
      <c r="U2" s="202"/>
      <c r="V2" s="202"/>
      <c r="W2" s="202"/>
      <c r="X2" s="202"/>
      <c r="IR2" s="202"/>
      <c r="IS2" s="202"/>
      <c r="IT2" s="202"/>
      <c r="IU2" s="202"/>
      <c r="IV2" s="202"/>
    </row>
    <row r="3" spans="1:15" s="202" customFormat="1" ht="18.75">
      <c r="A3" s="744" t="str">
        <f>'[1]TM'!A3</f>
        <v>THUYẾT MINH BÁO CÁO TÀI CHÍNH</v>
      </c>
      <c r="B3" s="745"/>
      <c r="C3" s="745"/>
      <c r="D3" s="745"/>
      <c r="E3" s="745"/>
      <c r="F3" s="745"/>
      <c r="G3" s="745"/>
      <c r="H3" s="745"/>
      <c r="I3" s="745"/>
      <c r="J3" s="745"/>
      <c r="K3" s="209"/>
      <c r="L3" s="209"/>
      <c r="M3" s="794"/>
      <c r="N3" s="795"/>
      <c r="O3" s="743"/>
    </row>
    <row r="4" spans="1:15" s="202" customFormat="1" ht="15">
      <c r="A4" s="796" t="str">
        <f>TM!A4</f>
        <v>Cho thời kỳ từ ngày 01/01/2013 đến 30/6/2013</v>
      </c>
      <c r="B4" s="748"/>
      <c r="C4" s="748"/>
      <c r="D4" s="748"/>
      <c r="E4" s="748"/>
      <c r="F4" s="748"/>
      <c r="G4" s="748"/>
      <c r="H4" s="748"/>
      <c r="I4" s="748"/>
      <c r="J4" s="748"/>
      <c r="K4" s="469" t="s">
        <v>446</v>
      </c>
      <c r="L4" s="221"/>
      <c r="M4" s="469"/>
      <c r="N4" s="797"/>
      <c r="O4" s="743"/>
    </row>
    <row r="5" ht="9" customHeight="1"/>
    <row r="6" spans="1:11" ht="14.25">
      <c r="A6" s="752" t="s">
        <v>64</v>
      </c>
      <c r="B6" s="754" t="s">
        <v>313</v>
      </c>
      <c r="C6" s="754"/>
      <c r="D6" s="754"/>
      <c r="E6" s="754"/>
      <c r="F6" s="754"/>
      <c r="G6" s="754"/>
      <c r="H6" s="754"/>
      <c r="I6" s="317"/>
      <c r="J6" s="317"/>
      <c r="K6" s="317"/>
    </row>
    <row r="7" spans="1:11" ht="15">
      <c r="A7" s="752"/>
      <c r="B7" s="754"/>
      <c r="C7" s="754"/>
      <c r="D7" s="754"/>
      <c r="E7" s="1123" t="e">
        <f>#REF!</f>
        <v>#REF!</v>
      </c>
      <c r="F7" s="1123"/>
      <c r="G7" s="1123"/>
      <c r="H7" s="517"/>
      <c r="I7" s="1126" t="e">
        <f>#REF!</f>
        <v>#REF!</v>
      </c>
      <c r="J7" s="1126"/>
      <c r="K7" s="1126"/>
    </row>
    <row r="8" spans="1:11" ht="15">
      <c r="A8" s="752"/>
      <c r="B8" s="754"/>
      <c r="C8" s="754"/>
      <c r="D8" s="754"/>
      <c r="E8" s="580" t="s">
        <v>315</v>
      </c>
      <c r="F8" s="581"/>
      <c r="G8" s="580" t="s">
        <v>316</v>
      </c>
      <c r="H8" s="582"/>
      <c r="I8" s="583" t="s">
        <v>315</v>
      </c>
      <c r="J8" s="581"/>
      <c r="K8" s="583" t="s">
        <v>316</v>
      </c>
    </row>
    <row r="9" spans="1:13" s="799" customFormat="1" ht="18" customHeight="1">
      <c r="A9" s="752"/>
      <c r="B9" s="754" t="s">
        <v>989</v>
      </c>
      <c r="C9" s="754"/>
      <c r="D9" s="754"/>
      <c r="E9" s="581">
        <f>SUM(E10:E26)</f>
        <v>3832488</v>
      </c>
      <c r="F9" s="581"/>
      <c r="G9" s="581">
        <f>SUM(G10:G26)</f>
        <v>57429086205</v>
      </c>
      <c r="H9" s="637"/>
      <c r="I9" s="581">
        <f>SUM(I10:I24)</f>
        <v>5888467</v>
      </c>
      <c r="J9" s="581"/>
      <c r="K9" s="581">
        <f>SUM(K10:K24)</f>
        <v>59694269917</v>
      </c>
      <c r="L9" s="798">
        <f>G9+G27-'CDKT '!I14</f>
        <v>168429086205</v>
      </c>
      <c r="M9" s="798">
        <f>K9-'CDKT '!K14</f>
        <v>23694269917</v>
      </c>
    </row>
    <row r="10" spans="1:11" ht="15" hidden="1">
      <c r="A10" s="511"/>
      <c r="B10" s="456"/>
      <c r="C10" s="800" t="s">
        <v>990</v>
      </c>
      <c r="D10" s="431"/>
      <c r="E10" s="606">
        <v>0</v>
      </c>
      <c r="F10" s="606"/>
      <c r="G10" s="606">
        <v>0</v>
      </c>
      <c r="H10" s="801"/>
      <c r="I10" s="606">
        <v>0</v>
      </c>
      <c r="J10" s="606"/>
      <c r="K10" s="606">
        <v>0</v>
      </c>
    </row>
    <row r="11" spans="1:11" ht="15">
      <c r="A11" s="511"/>
      <c r="B11" s="456"/>
      <c r="C11" s="800"/>
      <c r="D11" s="431"/>
      <c r="E11" s="606">
        <v>1453420</v>
      </c>
      <c r="F11" s="606"/>
      <c r="G11" s="606">
        <v>14706624082</v>
      </c>
      <c r="H11" s="801"/>
      <c r="I11" s="606">
        <v>2083580</v>
      </c>
      <c r="J11" s="606"/>
      <c r="K11" s="606">
        <v>21109555939</v>
      </c>
    </row>
    <row r="12" spans="1:13" ht="15" hidden="1">
      <c r="A12" s="511"/>
      <c r="B12" s="456"/>
      <c r="C12" s="800"/>
      <c r="D12" s="431"/>
      <c r="E12" s="606">
        <v>0</v>
      </c>
      <c r="F12" s="606"/>
      <c r="G12" s="606">
        <v>0</v>
      </c>
      <c r="H12" s="801"/>
      <c r="I12" s="606">
        <v>0</v>
      </c>
      <c r="J12" s="606"/>
      <c r="K12" s="606">
        <v>0</v>
      </c>
      <c r="M12" s="810">
        <f>G9+G34</f>
        <v>41985554663</v>
      </c>
    </row>
    <row r="13" spans="1:13" ht="15">
      <c r="A13" s="511"/>
      <c r="B13" s="456"/>
      <c r="C13" s="800"/>
      <c r="D13" s="431"/>
      <c r="E13" s="606">
        <v>955290</v>
      </c>
      <c r="F13" s="606"/>
      <c r="G13" s="606">
        <v>16900431973</v>
      </c>
      <c r="H13" s="801"/>
      <c r="I13" s="606">
        <v>995080</v>
      </c>
      <c r="J13" s="606"/>
      <c r="K13" s="606">
        <v>18174359735</v>
      </c>
      <c r="M13" s="810">
        <f>G9-K9</f>
        <v>-2265183712</v>
      </c>
    </row>
    <row r="14" spans="1:11" ht="15">
      <c r="A14" s="511"/>
      <c r="B14" s="456"/>
      <c r="C14" s="800"/>
      <c r="D14" s="431"/>
      <c r="E14" s="606">
        <v>0</v>
      </c>
      <c r="F14" s="606"/>
      <c r="G14" s="606">
        <v>0</v>
      </c>
      <c r="H14" s="801"/>
      <c r="I14" s="606">
        <v>2286200</v>
      </c>
      <c r="J14" s="606"/>
      <c r="K14" s="606">
        <v>9959677052</v>
      </c>
    </row>
    <row r="15" spans="1:11" ht="15">
      <c r="A15" s="511"/>
      <c r="B15" s="456"/>
      <c r="C15" s="800"/>
      <c r="D15" s="431"/>
      <c r="E15" s="606">
        <v>420000</v>
      </c>
      <c r="F15" s="606"/>
      <c r="G15" s="606">
        <v>2991720960</v>
      </c>
      <c r="H15" s="801"/>
      <c r="I15" s="606">
        <v>0</v>
      </c>
      <c r="J15" s="606"/>
      <c r="K15" s="606">
        <v>0</v>
      </c>
    </row>
    <row r="16" spans="1:11" ht="15">
      <c r="A16" s="511"/>
      <c r="B16" s="456"/>
      <c r="C16" s="800"/>
      <c r="D16" s="431"/>
      <c r="E16" s="606">
        <v>6</v>
      </c>
      <c r="F16" s="606"/>
      <c r="G16" s="606">
        <v>60000</v>
      </c>
      <c r="H16" s="801"/>
      <c r="I16" s="606">
        <v>0</v>
      </c>
      <c r="J16" s="606"/>
      <c r="K16" s="606">
        <v>0</v>
      </c>
    </row>
    <row r="17" spans="1:11" ht="15">
      <c r="A17" s="513"/>
      <c r="B17" s="456"/>
      <c r="C17" s="800"/>
      <c r="D17" s="515"/>
      <c r="E17" s="802">
        <v>0</v>
      </c>
      <c r="F17" s="802"/>
      <c r="G17" s="802">
        <v>0</v>
      </c>
      <c r="H17" s="803"/>
      <c r="I17" s="803">
        <v>32280</v>
      </c>
      <c r="J17" s="309"/>
      <c r="K17" s="803">
        <v>340850510</v>
      </c>
    </row>
    <row r="18" spans="1:11" ht="15">
      <c r="A18" s="516"/>
      <c r="B18" s="584"/>
      <c r="C18" s="800"/>
      <c r="D18" s="517"/>
      <c r="E18" s="802">
        <v>44290</v>
      </c>
      <c r="F18" s="802"/>
      <c r="G18" s="802">
        <v>869477263</v>
      </c>
      <c r="H18" s="803"/>
      <c r="I18" s="803">
        <v>0</v>
      </c>
      <c r="J18" s="309"/>
      <c r="K18" s="803">
        <v>0</v>
      </c>
    </row>
    <row r="19" spans="1:11" ht="15">
      <c r="A19" s="516"/>
      <c r="B19" s="584"/>
      <c r="C19" s="800"/>
      <c r="D19" s="517"/>
      <c r="E19" s="802">
        <v>90000</v>
      </c>
      <c r="F19" s="802"/>
      <c r="G19" s="802">
        <v>1517272500</v>
      </c>
      <c r="H19" s="803"/>
      <c r="I19" s="803">
        <v>0</v>
      </c>
      <c r="J19" s="309"/>
      <c r="K19" s="803">
        <v>0</v>
      </c>
    </row>
    <row r="20" spans="1:11" ht="15">
      <c r="A20" s="516"/>
      <c r="B20" s="584"/>
      <c r="C20" s="800"/>
      <c r="D20" s="517"/>
      <c r="E20" s="802">
        <v>50000</v>
      </c>
      <c r="F20" s="802"/>
      <c r="G20" s="802">
        <v>6539795000</v>
      </c>
      <c r="H20" s="803"/>
      <c r="I20" s="803">
        <v>0</v>
      </c>
      <c r="J20" s="309"/>
      <c r="K20" s="803">
        <v>0</v>
      </c>
    </row>
    <row r="21" spans="1:13" ht="15">
      <c r="A21" s="516"/>
      <c r="B21" s="584"/>
      <c r="C21" s="800"/>
      <c r="D21" s="517"/>
      <c r="E21" s="802">
        <v>100000</v>
      </c>
      <c r="F21" s="802"/>
      <c r="G21" s="802">
        <v>1322353892</v>
      </c>
      <c r="H21" s="803"/>
      <c r="I21" s="803">
        <v>0</v>
      </c>
      <c r="J21" s="309"/>
      <c r="K21" s="803">
        <v>0</v>
      </c>
      <c r="M21" s="810"/>
    </row>
    <row r="22" spans="1:11" ht="15">
      <c r="A22" s="516"/>
      <c r="B22" s="584"/>
      <c r="C22" s="800"/>
      <c r="D22" s="517"/>
      <c r="E22" s="802">
        <v>371730</v>
      </c>
      <c r="F22" s="802"/>
      <c r="G22" s="802">
        <v>5285970674</v>
      </c>
      <c r="H22" s="803"/>
      <c r="I22" s="803">
        <v>156100</v>
      </c>
      <c r="J22" s="309"/>
      <c r="K22" s="803">
        <v>2832032582</v>
      </c>
    </row>
    <row r="23" spans="1:11" ht="15" hidden="1">
      <c r="A23" s="513"/>
      <c r="B23" s="456"/>
      <c r="C23" s="800"/>
      <c r="D23" s="515"/>
      <c r="E23" s="802">
        <v>0</v>
      </c>
      <c r="F23" s="802"/>
      <c r="G23" s="802">
        <v>0</v>
      </c>
      <c r="H23" s="803"/>
      <c r="I23" s="803">
        <v>0</v>
      </c>
      <c r="J23" s="309"/>
      <c r="K23" s="803">
        <v>0</v>
      </c>
    </row>
    <row r="24" spans="1:11" ht="15">
      <c r="A24" s="513"/>
      <c r="B24" s="456"/>
      <c r="C24" s="800"/>
      <c r="D24" s="515"/>
      <c r="E24" s="802">
        <v>326047</v>
      </c>
      <c r="F24" s="802"/>
      <c r="G24" s="802">
        <v>7078329861</v>
      </c>
      <c r="H24" s="803"/>
      <c r="I24" s="803">
        <v>335227</v>
      </c>
      <c r="J24" s="309"/>
      <c r="K24" s="803">
        <v>7277794099</v>
      </c>
    </row>
    <row r="25" spans="1:11" ht="15">
      <c r="A25" s="513"/>
      <c r="B25" s="456"/>
      <c r="C25" s="800"/>
      <c r="D25" s="515"/>
      <c r="E25" s="802">
        <v>2823</v>
      </c>
      <c r="F25" s="802"/>
      <c r="G25" s="802">
        <v>28230000</v>
      </c>
      <c r="H25" s="803"/>
      <c r="I25" s="803"/>
      <c r="J25" s="309"/>
      <c r="K25" s="803"/>
    </row>
    <row r="26" spans="1:11" ht="15">
      <c r="A26" s="513"/>
      <c r="B26" s="456"/>
      <c r="C26" s="800"/>
      <c r="D26" s="515"/>
      <c r="E26" s="802">
        <v>18882</v>
      </c>
      <c r="F26" s="802"/>
      <c r="G26" s="802">
        <v>188820000</v>
      </c>
      <c r="H26" s="803"/>
      <c r="I26" s="803"/>
      <c r="J26" s="309"/>
      <c r="K26" s="803"/>
    </row>
    <row r="27" spans="1:12" ht="18" customHeight="1">
      <c r="A27" s="513"/>
      <c r="B27" s="754" t="s">
        <v>320</v>
      </c>
      <c r="C27" s="800"/>
      <c r="D27" s="515"/>
      <c r="E27" s="819">
        <f>SUM(E28:E32)</f>
        <v>0</v>
      </c>
      <c r="F27" s="818"/>
      <c r="G27" s="819">
        <f>SUM(G28:G32)</f>
        <v>150000000000</v>
      </c>
      <c r="H27" s="819"/>
      <c r="I27" s="819">
        <f>I28</f>
        <v>3000000</v>
      </c>
      <c r="J27" s="317"/>
      <c r="K27" s="819">
        <f>SUM(K28:K31)</f>
        <v>118364705882</v>
      </c>
      <c r="L27" s="810">
        <f>G27-K27</f>
        <v>31635294118</v>
      </c>
    </row>
    <row r="28" spans="1:11" ht="15">
      <c r="A28" s="513"/>
      <c r="B28" s="754"/>
      <c r="C28" s="800"/>
      <c r="D28" s="515"/>
      <c r="E28" s="803">
        <v>0</v>
      </c>
      <c r="F28" s="818"/>
      <c r="G28" s="803">
        <v>0</v>
      </c>
      <c r="H28" s="819"/>
      <c r="I28" s="803">
        <v>3000000</v>
      </c>
      <c r="J28" s="317"/>
      <c r="K28" s="803">
        <v>8364705882</v>
      </c>
    </row>
    <row r="29" spans="1:11" ht="15">
      <c r="A29" s="513"/>
      <c r="B29" s="754"/>
      <c r="C29" s="800"/>
      <c r="D29" s="515"/>
      <c r="E29" s="802">
        <v>0</v>
      </c>
      <c r="F29" s="802"/>
      <c r="G29" s="802">
        <v>70000000000</v>
      </c>
      <c r="H29" s="803"/>
      <c r="I29" s="803">
        <v>0</v>
      </c>
      <c r="J29" s="309"/>
      <c r="K29" s="803">
        <v>70000000000</v>
      </c>
    </row>
    <row r="30" spans="1:11" ht="15">
      <c r="A30" s="513"/>
      <c r="B30" s="754"/>
      <c r="C30" s="800"/>
      <c r="D30" s="515"/>
      <c r="E30" s="802">
        <v>0</v>
      </c>
      <c r="F30" s="802"/>
      <c r="G30" s="802">
        <v>30000000000</v>
      </c>
      <c r="H30" s="803"/>
      <c r="I30" s="803">
        <v>0</v>
      </c>
      <c r="J30" s="309"/>
      <c r="K30" s="803">
        <v>30000000000</v>
      </c>
    </row>
    <row r="31" spans="1:11" ht="15">
      <c r="A31" s="513"/>
      <c r="B31" s="754"/>
      <c r="C31" s="800"/>
      <c r="D31" s="515"/>
      <c r="E31" s="802">
        <v>0</v>
      </c>
      <c r="F31" s="802"/>
      <c r="G31" s="802">
        <v>10000000000</v>
      </c>
      <c r="H31" s="803"/>
      <c r="I31" s="803">
        <v>0</v>
      </c>
      <c r="J31" s="309"/>
      <c r="K31" s="803">
        <v>10000000000</v>
      </c>
    </row>
    <row r="32" spans="1:12" ht="15">
      <c r="A32" s="513"/>
      <c r="B32" s="754"/>
      <c r="C32" s="800"/>
      <c r="D32" s="515"/>
      <c r="E32" s="802">
        <v>0</v>
      </c>
      <c r="F32" s="802"/>
      <c r="G32" s="802">
        <v>40000000000</v>
      </c>
      <c r="H32" s="803"/>
      <c r="I32" s="803">
        <v>0</v>
      </c>
      <c r="J32" s="309"/>
      <c r="K32" s="803"/>
      <c r="L32" s="810">
        <f>G9+G34</f>
        <v>41985554663</v>
      </c>
    </row>
    <row r="33" spans="1:11" ht="18" customHeight="1">
      <c r="A33" s="513"/>
      <c r="B33" s="754" t="s">
        <v>1511</v>
      </c>
      <c r="C33" s="800"/>
      <c r="D33" s="515"/>
      <c r="E33" s="802">
        <v>0</v>
      </c>
      <c r="F33" s="802"/>
      <c r="G33" s="818">
        <f>G27+G9</f>
        <v>207429086205</v>
      </c>
      <c r="H33" s="803"/>
      <c r="I33" s="803">
        <v>0</v>
      </c>
      <c r="J33" s="309"/>
      <c r="K33" s="818">
        <f>K27+K9</f>
        <v>178058975799</v>
      </c>
    </row>
    <row r="34" spans="1:13" s="799" customFormat="1" ht="18" customHeight="1">
      <c r="A34" s="754"/>
      <c r="B34" s="754" t="s">
        <v>321</v>
      </c>
      <c r="C34" s="754"/>
      <c r="D34" s="592"/>
      <c r="E34" s="804">
        <v>0</v>
      </c>
      <c r="F34" s="805"/>
      <c r="G34" s="804">
        <v>-15443531542</v>
      </c>
      <c r="H34" s="806"/>
      <c r="I34" s="317">
        <v>0</v>
      </c>
      <c r="J34" s="807"/>
      <c r="K34" s="808">
        <v>-30156223399</v>
      </c>
      <c r="L34" s="798">
        <f>G34-'CDKT '!I15</f>
        <v>-15443531542</v>
      </c>
      <c r="M34" s="798">
        <f>K34-'CDKT '!K15</f>
        <v>-30156223399</v>
      </c>
    </row>
    <row r="35" spans="1:13" ht="21" customHeight="1" thickBot="1">
      <c r="A35" s="587"/>
      <c r="B35" s="431"/>
      <c r="C35" s="431" t="s">
        <v>312</v>
      </c>
      <c r="D35" s="517"/>
      <c r="E35" s="577">
        <f>SUM(E10:E34)</f>
        <v>3832488</v>
      </c>
      <c r="F35" s="809"/>
      <c r="G35" s="577">
        <f>G9+G27+G34</f>
        <v>191985554663</v>
      </c>
      <c r="H35" s="317">
        <f>SUM(H10:H34)</f>
        <v>0</v>
      </c>
      <c r="I35" s="577">
        <f>SUM(I10:I34)</f>
        <v>11888467</v>
      </c>
      <c r="J35" s="619">
        <f>SUM(J10:J34)</f>
        <v>0</v>
      </c>
      <c r="K35" s="577">
        <f>K9+K27+K34</f>
        <v>147902752400</v>
      </c>
      <c r="L35" s="810">
        <f>G35-'CDKT '!I13</f>
        <v>152985554663</v>
      </c>
      <c r="M35" s="810">
        <f>K35-'CDKT '!K13</f>
        <v>111902752400</v>
      </c>
    </row>
    <row r="36" ht="13.5" thickTop="1"/>
  </sheetData>
  <sheetProtection/>
  <mergeCells count="2">
    <mergeCell ref="E7:G7"/>
    <mergeCell ref="I7:K7"/>
  </mergeCells>
  <printOptions/>
  <pageMargins left="0.51" right="0.22" top="0.75" bottom="0.25" header="0.25" footer="0.25"/>
  <pageSetup horizontalDpi="600" verticalDpi="600" orientation="landscape" paperSize="9" r:id="rId1"/>
  <headerFooter>
    <oddFooter xml:space="preserve">&amp;L&amp;"VNI-Times,Italic"&amp;9Caùc thuyeát minh naøy laø boä phaän hôïp thaønh caùc Baùo caùo taøi chính&amp;R&amp;"VNI-Times,Italic"&amp;9Trang  &amp;P+30&amp;"MS Sans Serif,Regular"&amp;10 </oddFooter>
  </headerFooter>
</worksheet>
</file>

<file path=xl/worksheets/sheet14.xml><?xml version="1.0" encoding="utf-8"?>
<worksheet xmlns="http://schemas.openxmlformats.org/spreadsheetml/2006/main" xmlns:r="http://schemas.openxmlformats.org/officeDocument/2006/relationships">
  <dimension ref="A1:IV37"/>
  <sheetViews>
    <sheetView zoomScalePageLayoutView="0" workbookViewId="0" topLeftCell="A1">
      <selection activeCell="A1" sqref="A1:IV16384"/>
    </sheetView>
  </sheetViews>
  <sheetFormatPr defaultColWidth="9.140625" defaultRowHeight="12.75"/>
  <cols>
    <col min="1" max="1" width="3.8515625" style="202" customWidth="1"/>
    <col min="2" max="2" width="1.8515625" style="202" customWidth="1"/>
    <col min="3" max="3" width="21.28125" style="202" customWidth="1"/>
    <col min="4" max="4" width="0.85546875" style="202" customWidth="1"/>
    <col min="5" max="5" width="20.57421875" style="202" customWidth="1"/>
    <col min="6" max="6" width="0.85546875" style="202" customWidth="1"/>
    <col min="7" max="7" width="19.140625" style="202" customWidth="1"/>
    <col min="8" max="8" width="0.71875" style="202" customWidth="1"/>
    <col min="9" max="9" width="19.7109375" style="202" customWidth="1"/>
    <col min="10" max="10" width="0.85546875" style="202" customWidth="1"/>
    <col min="11" max="11" width="22.00390625" style="202" customWidth="1"/>
    <col min="12" max="12" width="0.85546875" style="202" customWidth="1"/>
    <col min="13" max="13" width="23.00390625" style="202" customWidth="1"/>
    <col min="14" max="14" width="12.421875" style="202" customWidth="1"/>
    <col min="15" max="15" width="14.140625" style="202" customWidth="1"/>
    <col min="16" max="16384" width="9.140625" style="202" customWidth="1"/>
  </cols>
  <sheetData>
    <row r="1" spans="1:256" s="198" customFormat="1" ht="19.5" customHeight="1">
      <c r="A1" s="203" t="s">
        <v>502</v>
      </c>
      <c r="B1" s="204"/>
      <c r="E1" s="199"/>
      <c r="G1" s="285"/>
      <c r="K1" s="212"/>
      <c r="L1" s="212"/>
      <c r="M1" s="205" t="s">
        <v>445</v>
      </c>
      <c r="N1" s="742"/>
      <c r="O1" s="743"/>
      <c r="P1" s="202"/>
      <c r="Q1" s="202"/>
      <c r="R1" s="202"/>
      <c r="S1" s="202"/>
      <c r="T1" s="202"/>
      <c r="U1" s="202"/>
      <c r="V1" s="202"/>
      <c r="W1" s="202"/>
      <c r="X1" s="202"/>
      <c r="IR1" s="202"/>
      <c r="IS1" s="202"/>
      <c r="IT1" s="202"/>
      <c r="IU1" s="202"/>
      <c r="IV1" s="202"/>
    </row>
    <row r="2" spans="1:256" s="198" customFormat="1" ht="9.75" customHeight="1">
      <c r="A2" s="203"/>
      <c r="B2" s="204"/>
      <c r="E2" s="199"/>
      <c r="G2" s="285"/>
      <c r="K2" s="212"/>
      <c r="L2" s="212"/>
      <c r="M2" s="205"/>
      <c r="N2" s="742"/>
      <c r="O2" s="743"/>
      <c r="P2" s="202"/>
      <c r="Q2" s="202"/>
      <c r="R2" s="202"/>
      <c r="S2" s="202"/>
      <c r="T2" s="202"/>
      <c r="U2" s="202"/>
      <c r="V2" s="202"/>
      <c r="W2" s="202"/>
      <c r="X2" s="202"/>
      <c r="IR2" s="202"/>
      <c r="IS2" s="202"/>
      <c r="IT2" s="202"/>
      <c r="IU2" s="202"/>
      <c r="IV2" s="202"/>
    </row>
    <row r="3" spans="1:15" ht="24.75" customHeight="1">
      <c r="A3" s="744" t="s">
        <v>74</v>
      </c>
      <c r="B3" s="745"/>
      <c r="C3" s="745"/>
      <c r="D3" s="745"/>
      <c r="E3" s="745"/>
      <c r="F3" s="745"/>
      <c r="G3" s="745"/>
      <c r="H3" s="745"/>
      <c r="I3" s="745"/>
      <c r="J3" s="745"/>
      <c r="K3" s="209"/>
      <c r="L3" s="209"/>
      <c r="M3" s="746"/>
      <c r="N3" s="209"/>
      <c r="O3" s="743"/>
    </row>
    <row r="4" spans="1:15" ht="18" customHeight="1">
      <c r="A4" s="747" t="s">
        <v>10</v>
      </c>
      <c r="B4" s="748"/>
      <c r="C4" s="748"/>
      <c r="D4" s="748"/>
      <c r="E4" s="748"/>
      <c r="F4" s="748"/>
      <c r="G4" s="748"/>
      <c r="H4" s="748"/>
      <c r="I4" s="748"/>
      <c r="J4" s="748"/>
      <c r="K4" s="221"/>
      <c r="L4" s="221"/>
      <c r="M4" s="749" t="s">
        <v>446</v>
      </c>
      <c r="N4" s="214"/>
      <c r="O4" s="743"/>
    </row>
    <row r="6" spans="1:13" s="233" customFormat="1" ht="22.5" customHeight="1">
      <c r="A6" s="786" t="s">
        <v>1378</v>
      </c>
      <c r="B6" s="750" t="s">
        <v>466</v>
      </c>
      <c r="C6" s="751"/>
      <c r="D6" s="751"/>
      <c r="E6" s="751"/>
      <c r="F6" s="751"/>
      <c r="G6" s="751"/>
      <c r="H6" s="751"/>
      <c r="I6" s="309"/>
      <c r="J6" s="309"/>
      <c r="K6" s="309"/>
      <c r="L6" s="309"/>
      <c r="M6" s="309"/>
    </row>
    <row r="7" spans="1:13" s="233" customFormat="1" ht="45" customHeight="1">
      <c r="A7" s="752"/>
      <c r="B7" s="753"/>
      <c r="C7" s="594" t="s">
        <v>92</v>
      </c>
      <c r="D7" s="595"/>
      <c r="E7" s="596" t="s">
        <v>124</v>
      </c>
      <c r="F7" s="595"/>
      <c r="G7" s="596" t="s">
        <v>533</v>
      </c>
      <c r="H7" s="754"/>
      <c r="I7" s="596" t="s">
        <v>534</v>
      </c>
      <c r="J7" s="317"/>
      <c r="K7" s="596" t="s">
        <v>535</v>
      </c>
      <c r="L7" s="596"/>
      <c r="M7" s="656" t="s">
        <v>96</v>
      </c>
    </row>
    <row r="8" spans="1:13" s="233" customFormat="1" ht="15">
      <c r="A8" s="752"/>
      <c r="B8" s="754" t="s">
        <v>98</v>
      </c>
      <c r="C8" s="597"/>
      <c r="D8" s="597"/>
      <c r="E8" s="238"/>
      <c r="F8" s="309"/>
      <c r="G8" s="309"/>
      <c r="H8" s="238"/>
      <c r="I8" s="309"/>
      <c r="J8" s="598"/>
      <c r="K8" s="309"/>
      <c r="L8" s="309"/>
      <c r="M8" s="599"/>
    </row>
    <row r="9" spans="1:14" s="233" customFormat="1" ht="15">
      <c r="A9" s="755"/>
      <c r="B9" s="751" t="s">
        <v>1705</v>
      </c>
      <c r="C9" s="464"/>
      <c r="D9" s="464"/>
      <c r="E9" s="238">
        <v>1046686000</v>
      </c>
      <c r="F9" s="309"/>
      <c r="G9" s="309">
        <v>1425873503</v>
      </c>
      <c r="H9" s="238"/>
      <c r="I9" s="309">
        <v>284613887</v>
      </c>
      <c r="J9" s="598"/>
      <c r="K9" s="309">
        <v>113300000</v>
      </c>
      <c r="L9" s="309"/>
      <c r="M9" s="829">
        <v>2870473390</v>
      </c>
      <c r="N9" s="889">
        <v>0</v>
      </c>
    </row>
    <row r="10" spans="1:13" s="233" customFormat="1" ht="15" hidden="1">
      <c r="A10" s="756"/>
      <c r="B10" s="757"/>
      <c r="C10" s="757" t="s">
        <v>99</v>
      </c>
      <c r="D10" s="601"/>
      <c r="E10" s="246">
        <v>0</v>
      </c>
      <c r="F10" s="323"/>
      <c r="G10" s="323">
        <v>0</v>
      </c>
      <c r="H10" s="246"/>
      <c r="I10" s="323">
        <v>0</v>
      </c>
      <c r="J10" s="602"/>
      <c r="K10" s="323">
        <v>0</v>
      </c>
      <c r="L10" s="323"/>
      <c r="M10" s="829">
        <v>0</v>
      </c>
    </row>
    <row r="11" spans="1:13" s="233" customFormat="1" ht="15" hidden="1">
      <c r="A11" s="756"/>
      <c r="B11" s="757"/>
      <c r="C11" s="757" t="s">
        <v>100</v>
      </c>
      <c r="D11" s="601"/>
      <c r="E11" s="601">
        <v>0</v>
      </c>
      <c r="F11" s="601"/>
      <c r="G11" s="601">
        <v>0</v>
      </c>
      <c r="H11" s="601"/>
      <c r="I11" s="602">
        <v>0</v>
      </c>
      <c r="J11" s="602"/>
      <c r="K11" s="602">
        <v>0</v>
      </c>
      <c r="L11" s="602"/>
      <c r="M11" s="829">
        <v>0</v>
      </c>
    </row>
    <row r="12" spans="1:13" s="233" customFormat="1" ht="15" hidden="1">
      <c r="A12" s="756"/>
      <c r="B12" s="757"/>
      <c r="C12" s="757" t="s">
        <v>101</v>
      </c>
      <c r="D12" s="601"/>
      <c r="E12" s="601">
        <v>0</v>
      </c>
      <c r="F12" s="601"/>
      <c r="G12" s="601">
        <v>0</v>
      </c>
      <c r="H12" s="601"/>
      <c r="I12" s="323">
        <v>0</v>
      </c>
      <c r="J12" s="602"/>
      <c r="K12" s="323">
        <v>0</v>
      </c>
      <c r="L12" s="323"/>
      <c r="M12" s="829">
        <v>0</v>
      </c>
    </row>
    <row r="13" spans="1:13" s="233" customFormat="1" ht="15" hidden="1">
      <c r="A13" s="756"/>
      <c r="B13" s="757"/>
      <c r="C13" s="757" t="s">
        <v>102</v>
      </c>
      <c r="D13" s="601"/>
      <c r="E13" s="601">
        <v>0</v>
      </c>
      <c r="F13" s="601"/>
      <c r="G13" s="601">
        <v>0</v>
      </c>
      <c r="H13" s="601"/>
      <c r="I13" s="602">
        <v>0</v>
      </c>
      <c r="J13" s="602"/>
      <c r="K13" s="602">
        <v>0</v>
      </c>
      <c r="L13" s="602"/>
      <c r="M13" s="829">
        <v>0</v>
      </c>
    </row>
    <row r="14" spans="1:13" s="233" customFormat="1" ht="15">
      <c r="A14" s="756"/>
      <c r="B14" s="757"/>
      <c r="C14" s="757" t="s">
        <v>1711</v>
      </c>
      <c r="D14" s="601"/>
      <c r="E14" s="246">
        <v>169284000</v>
      </c>
      <c r="F14" s="323"/>
      <c r="G14" s="323">
        <v>0</v>
      </c>
      <c r="H14" s="246"/>
      <c r="I14" s="323">
        <v>0</v>
      </c>
      <c r="J14" s="602"/>
      <c r="K14" s="323">
        <v>0</v>
      </c>
      <c r="L14" s="323"/>
      <c r="M14" s="829">
        <v>169284000</v>
      </c>
    </row>
    <row r="15" spans="1:15" s="233" customFormat="1" ht="15" hidden="1">
      <c r="A15" s="756"/>
      <c r="B15" s="757"/>
      <c r="C15" s="758" t="s">
        <v>1711</v>
      </c>
      <c r="D15" s="601"/>
      <c r="E15" s="601">
        <v>0</v>
      </c>
      <c r="F15" s="601"/>
      <c r="G15" s="601">
        <v>0</v>
      </c>
      <c r="H15" s="601"/>
      <c r="I15" s="602">
        <v>0</v>
      </c>
      <c r="J15" s="602"/>
      <c r="K15" s="323">
        <v>0</v>
      </c>
      <c r="L15" s="602"/>
      <c r="M15" s="829">
        <v>0</v>
      </c>
      <c r="O15" s="889"/>
    </row>
    <row r="16" spans="1:14" s="233" customFormat="1" ht="15">
      <c r="A16" s="755"/>
      <c r="B16" s="759" t="s">
        <v>1706</v>
      </c>
      <c r="C16" s="604"/>
      <c r="D16" s="464"/>
      <c r="E16" s="604">
        <v>877402000</v>
      </c>
      <c r="F16" s="464"/>
      <c r="G16" s="604">
        <v>1425873503</v>
      </c>
      <c r="H16" s="464"/>
      <c r="I16" s="604">
        <v>284613887</v>
      </c>
      <c r="J16" s="598"/>
      <c r="K16" s="604">
        <v>113300000</v>
      </c>
      <c r="L16" s="464"/>
      <c r="M16" s="838">
        <v>2701189390</v>
      </c>
      <c r="N16" s="889">
        <v>0</v>
      </c>
    </row>
    <row r="17" spans="1:13" s="233" customFormat="1" ht="15">
      <c r="A17" s="752"/>
      <c r="B17" s="754" t="s">
        <v>105</v>
      </c>
      <c r="C17" s="597"/>
      <c r="D17" s="597"/>
      <c r="E17" s="238"/>
      <c r="F17" s="309"/>
      <c r="G17" s="309"/>
      <c r="H17" s="238"/>
      <c r="I17" s="309"/>
      <c r="J17" s="598"/>
      <c r="K17" s="309"/>
      <c r="L17" s="309"/>
      <c r="M17" s="839"/>
    </row>
    <row r="18" spans="1:14" s="233" customFormat="1" ht="15">
      <c r="A18" s="755"/>
      <c r="B18" s="751" t="s">
        <v>1705</v>
      </c>
      <c r="C18" s="606"/>
      <c r="D18" s="606"/>
      <c r="E18" s="238">
        <v>1046686000</v>
      </c>
      <c r="F18" s="309"/>
      <c r="G18" s="309">
        <v>1425873503</v>
      </c>
      <c r="H18" s="238"/>
      <c r="I18" s="309">
        <v>229501310</v>
      </c>
      <c r="J18" s="309"/>
      <c r="K18" s="309">
        <v>34619442</v>
      </c>
      <c r="L18" s="309"/>
      <c r="M18" s="829">
        <v>2736680255</v>
      </c>
      <c r="N18" s="889">
        <v>0</v>
      </c>
    </row>
    <row r="19" spans="1:13" s="233" customFormat="1" ht="15">
      <c r="A19" s="756"/>
      <c r="B19" s="757"/>
      <c r="C19" s="757" t="s">
        <v>57</v>
      </c>
      <c r="D19" s="607"/>
      <c r="E19" s="246">
        <v>0</v>
      </c>
      <c r="F19" s="323"/>
      <c r="G19" s="323">
        <v>0</v>
      </c>
      <c r="H19" s="246"/>
      <c r="I19" s="323">
        <v>26561388</v>
      </c>
      <c r="J19" s="323"/>
      <c r="K19" s="323">
        <v>18883332</v>
      </c>
      <c r="L19" s="323"/>
      <c r="M19" s="829">
        <v>45444720</v>
      </c>
    </row>
    <row r="20" spans="1:15" s="233" customFormat="1" ht="15" hidden="1">
      <c r="A20" s="756"/>
      <c r="B20" s="757"/>
      <c r="C20" s="757" t="s">
        <v>101</v>
      </c>
      <c r="D20" s="607"/>
      <c r="E20" s="607">
        <v>0</v>
      </c>
      <c r="F20" s="607"/>
      <c r="G20" s="607">
        <v>0</v>
      </c>
      <c r="H20" s="246"/>
      <c r="I20" s="323">
        <v>0</v>
      </c>
      <c r="J20" s="323"/>
      <c r="K20" s="323">
        <v>0</v>
      </c>
      <c r="L20" s="323"/>
      <c r="M20" s="829">
        <v>0</v>
      </c>
      <c r="O20" s="889"/>
    </row>
    <row r="21" spans="1:13" s="233" customFormat="1" ht="15" hidden="1">
      <c r="A21" s="756"/>
      <c r="B21" s="757"/>
      <c r="C21" s="757" t="s">
        <v>102</v>
      </c>
      <c r="D21" s="607"/>
      <c r="E21" s="607">
        <v>0</v>
      </c>
      <c r="F21" s="607"/>
      <c r="G21" s="607">
        <v>0</v>
      </c>
      <c r="H21" s="246"/>
      <c r="I21" s="323">
        <v>0</v>
      </c>
      <c r="J21" s="323"/>
      <c r="K21" s="323">
        <v>0</v>
      </c>
      <c r="L21" s="323"/>
      <c r="M21" s="829">
        <v>0</v>
      </c>
    </row>
    <row r="22" spans="1:15" s="233" customFormat="1" ht="15">
      <c r="A22" s="756"/>
      <c r="B22" s="757"/>
      <c r="C22" s="757" t="s">
        <v>1711</v>
      </c>
      <c r="D22" s="607"/>
      <c r="E22" s="607">
        <v>169284000</v>
      </c>
      <c r="F22" s="607"/>
      <c r="G22" s="607">
        <v>0</v>
      </c>
      <c r="H22" s="246"/>
      <c r="I22" s="323">
        <v>0</v>
      </c>
      <c r="J22" s="323"/>
      <c r="K22" s="323">
        <v>0</v>
      </c>
      <c r="L22" s="323"/>
      <c r="M22" s="829">
        <v>169284000</v>
      </c>
      <c r="O22" s="889"/>
    </row>
    <row r="23" spans="1:13" s="233" customFormat="1" ht="15" hidden="1">
      <c r="A23" s="756"/>
      <c r="B23" s="757"/>
      <c r="C23" s="758" t="s">
        <v>104</v>
      </c>
      <c r="D23" s="607"/>
      <c r="E23" s="246">
        <v>0</v>
      </c>
      <c r="F23" s="323"/>
      <c r="G23" s="323">
        <v>0</v>
      </c>
      <c r="H23" s="246"/>
      <c r="I23" s="323">
        <v>0</v>
      </c>
      <c r="J23" s="323"/>
      <c r="K23" s="323"/>
      <c r="L23" s="323"/>
      <c r="M23" s="829">
        <v>0</v>
      </c>
    </row>
    <row r="24" spans="1:14" s="233" customFormat="1" ht="15">
      <c r="A24" s="755"/>
      <c r="B24" s="759" t="s">
        <v>1706</v>
      </c>
      <c r="C24" s="608"/>
      <c r="D24" s="606"/>
      <c r="E24" s="608">
        <v>877402000</v>
      </c>
      <c r="F24" s="606"/>
      <c r="G24" s="608">
        <v>1425873503</v>
      </c>
      <c r="H24" s="606"/>
      <c r="I24" s="608">
        <v>256062698</v>
      </c>
      <c r="J24" s="309"/>
      <c r="K24" s="608">
        <v>53502774</v>
      </c>
      <c r="L24" s="606"/>
      <c r="M24" s="838">
        <v>2612840975</v>
      </c>
      <c r="N24" s="889">
        <v>0</v>
      </c>
    </row>
    <row r="25" spans="1:13" s="233" customFormat="1" ht="15">
      <c r="A25" s="752"/>
      <c r="B25" s="754" t="s">
        <v>107</v>
      </c>
      <c r="C25" s="597"/>
      <c r="D25" s="597"/>
      <c r="E25" s="238"/>
      <c r="F25" s="309"/>
      <c r="G25" s="309"/>
      <c r="H25" s="238"/>
      <c r="I25" s="309"/>
      <c r="J25" s="598"/>
      <c r="K25" s="309"/>
      <c r="L25" s="309"/>
      <c r="M25" s="839"/>
    </row>
    <row r="26" spans="1:14" s="233" customFormat="1" ht="15">
      <c r="A26" s="755"/>
      <c r="B26" s="425" t="s">
        <v>1705</v>
      </c>
      <c r="C26" s="606"/>
      <c r="D26" s="606"/>
      <c r="E26" s="606">
        <v>0</v>
      </c>
      <c r="F26" s="606"/>
      <c r="G26" s="606">
        <v>0</v>
      </c>
      <c r="H26" s="606">
        <v>0</v>
      </c>
      <c r="I26" s="606">
        <v>55112577</v>
      </c>
      <c r="J26" s="309">
        <v>0</v>
      </c>
      <c r="K26" s="606">
        <v>78680558</v>
      </c>
      <c r="L26" s="606"/>
      <c r="M26" s="829">
        <v>133793135</v>
      </c>
      <c r="N26" s="760">
        <v>0</v>
      </c>
    </row>
    <row r="27" spans="1:14" s="233" customFormat="1" ht="15.75" thickBot="1">
      <c r="A27" s="755"/>
      <c r="B27" s="761" t="s">
        <v>1706</v>
      </c>
      <c r="C27" s="610"/>
      <c r="D27" s="606"/>
      <c r="E27" s="610">
        <v>0</v>
      </c>
      <c r="F27" s="606"/>
      <c r="G27" s="610">
        <v>0</v>
      </c>
      <c r="H27" s="606">
        <v>0</v>
      </c>
      <c r="I27" s="610">
        <v>28551189</v>
      </c>
      <c r="J27" s="309">
        <v>0</v>
      </c>
      <c r="K27" s="841">
        <v>59797226</v>
      </c>
      <c r="L27" s="606"/>
      <c r="M27" s="842">
        <v>88348415</v>
      </c>
      <c r="N27" s="760">
        <v>0</v>
      </c>
    </row>
    <row r="28" s="233" customFormat="1" ht="15.75" thickTop="1"/>
    <row r="29" spans="3:12" s="233" customFormat="1" ht="14.25" customHeight="1" hidden="1">
      <c r="C29" s="545" t="s">
        <v>1726</v>
      </c>
      <c r="D29" s="545"/>
      <c r="E29" s="545"/>
      <c r="F29" s="545"/>
      <c r="G29" s="545"/>
      <c r="H29" s="545"/>
      <c r="I29" s="545"/>
      <c r="J29" s="545"/>
      <c r="K29" s="545"/>
      <c r="L29" s="545"/>
    </row>
    <row r="30" spans="3:12" s="233" customFormat="1" ht="14.25" customHeight="1" hidden="1">
      <c r="C30" s="1016" t="s">
        <v>1724</v>
      </c>
      <c r="D30" s="545"/>
      <c r="E30" s="545"/>
      <c r="F30" s="545"/>
      <c r="G30" s="545"/>
      <c r="H30" s="545"/>
      <c r="I30" s="545"/>
      <c r="J30" s="545"/>
      <c r="K30" s="545"/>
      <c r="L30" s="545"/>
    </row>
    <row r="31" spans="3:12" s="233" customFormat="1" ht="14.25" customHeight="1" hidden="1">
      <c r="C31" s="1016" t="s">
        <v>1725</v>
      </c>
      <c r="D31" s="545"/>
      <c r="E31" s="545"/>
      <c r="F31" s="545"/>
      <c r="G31" s="545"/>
      <c r="H31" s="545"/>
      <c r="I31" s="545"/>
      <c r="J31" s="545"/>
      <c r="K31" s="545"/>
      <c r="L31" s="545"/>
    </row>
    <row r="32" spans="3:12" s="233" customFormat="1" ht="14.25" customHeight="1">
      <c r="C32" s="603" t="s">
        <v>579</v>
      </c>
      <c r="D32" s="545"/>
      <c r="E32" s="545"/>
      <c r="F32" s="545"/>
      <c r="G32" s="545"/>
      <c r="H32" s="545"/>
      <c r="I32" s="545"/>
      <c r="J32" s="545"/>
      <c r="K32" s="545"/>
      <c r="L32" s="545"/>
    </row>
    <row r="33" spans="3:12" s="233" customFormat="1" ht="15" hidden="1">
      <c r="C33" s="515" t="s">
        <v>110</v>
      </c>
      <c r="D33" s="751"/>
      <c r="E33" s="751"/>
      <c r="F33" s="751"/>
      <c r="G33" s="751"/>
      <c r="H33" s="751"/>
      <c r="I33" s="751"/>
      <c r="J33" s="751"/>
      <c r="K33" s="751"/>
      <c r="L33" s="751"/>
    </row>
    <row r="34" spans="3:12" s="233" customFormat="1" ht="15" hidden="1">
      <c r="C34" s="515" t="s">
        <v>111</v>
      </c>
      <c r="D34" s="751"/>
      <c r="E34" s="751"/>
      <c r="F34" s="751"/>
      <c r="G34" s="751"/>
      <c r="H34" s="751"/>
      <c r="I34" s="751"/>
      <c r="J34" s="751"/>
      <c r="K34" s="751"/>
      <c r="L34" s="751"/>
    </row>
    <row r="35" spans="3:12" s="233" customFormat="1" ht="15" hidden="1">
      <c r="C35" s="515" t="s">
        <v>112</v>
      </c>
      <c r="D35" s="751"/>
      <c r="E35" s="751"/>
      <c r="F35" s="751"/>
      <c r="G35" s="751"/>
      <c r="H35" s="751"/>
      <c r="I35" s="751"/>
      <c r="J35" s="751"/>
      <c r="K35" s="751"/>
      <c r="L35" s="751"/>
    </row>
    <row r="36" ht="15" hidden="1">
      <c r="C36" s="1016" t="s">
        <v>1727</v>
      </c>
    </row>
    <row r="37" ht="15" hidden="1">
      <c r="C37" s="1016" t="s">
        <v>1728</v>
      </c>
    </row>
  </sheetData>
  <sheetProtection/>
  <printOptions/>
  <pageMargins left="0.75" right="0.75" top="0.729861111" bottom="0.25" header="0.511805555555556" footer="0.159722222222222"/>
  <pageSetup firstPageNumber="28" useFirstPageNumber="1" horizontalDpi="300" verticalDpi="300" orientation="landscape" paperSize="9" r:id="rId1"/>
  <headerFooter alignWithMargins="0">
    <oddFooter>&amp;L&amp;"VNI-Times,Italic"&amp;9Caùc thuyeát minh naøy laø boä phaän hôïp thaønh caùc Baùo caùo taøi chính&amp;R&amp;"VNI-Times,Italic"&amp;9Trang &amp;P</oddFooter>
  </headerFooter>
</worksheet>
</file>

<file path=xl/worksheets/sheet15.xml><?xml version="1.0" encoding="utf-8"?>
<worksheet xmlns="http://schemas.openxmlformats.org/spreadsheetml/2006/main" xmlns:r="http://schemas.openxmlformats.org/officeDocument/2006/relationships">
  <dimension ref="A1:IV38"/>
  <sheetViews>
    <sheetView zoomScalePageLayoutView="0" workbookViewId="0" topLeftCell="A1">
      <selection activeCell="A7" sqref="A1:IV16384"/>
    </sheetView>
  </sheetViews>
  <sheetFormatPr defaultColWidth="9.140625" defaultRowHeight="12.75"/>
  <cols>
    <col min="1" max="1" width="3.8515625" style="202" customWidth="1"/>
    <col min="2" max="2" width="1.8515625" style="202" customWidth="1"/>
    <col min="3" max="3" width="21.28125" style="202" customWidth="1"/>
    <col min="4" max="4" width="0.85546875" style="202" customWidth="1"/>
    <col min="5" max="5" width="20.57421875" style="202" customWidth="1"/>
    <col min="6" max="6" width="0.85546875" style="202" customWidth="1"/>
    <col min="7" max="7" width="18.57421875" style="202" customWidth="1"/>
    <col min="8" max="8" width="0.71875" style="202" customWidth="1"/>
    <col min="9" max="9" width="18.421875" style="202" customWidth="1"/>
    <col min="10" max="10" width="0.85546875" style="202" customWidth="1"/>
    <col min="11" max="11" width="20.8515625" style="202" customWidth="1"/>
    <col min="12" max="12" width="0.85546875" style="202" customWidth="1"/>
    <col min="13" max="13" width="23.00390625" style="202" customWidth="1"/>
    <col min="14" max="14" width="12.421875" style="202" customWidth="1"/>
    <col min="15" max="15" width="14.140625" style="202" customWidth="1"/>
    <col min="16" max="16384" width="9.140625" style="202" customWidth="1"/>
  </cols>
  <sheetData>
    <row r="1" spans="1:256" s="198" customFormat="1" ht="19.5" customHeight="1">
      <c r="A1" s="203" t="s">
        <v>502</v>
      </c>
      <c r="B1" s="204"/>
      <c r="E1" s="199"/>
      <c r="G1" s="285"/>
      <c r="K1" s="212"/>
      <c r="L1" s="212"/>
      <c r="M1" s="205" t="s">
        <v>445</v>
      </c>
      <c r="N1" s="742"/>
      <c r="O1" s="743"/>
      <c r="P1" s="202"/>
      <c r="Q1" s="202"/>
      <c r="R1" s="202"/>
      <c r="S1" s="202"/>
      <c r="T1" s="202"/>
      <c r="U1" s="202"/>
      <c r="V1" s="202"/>
      <c r="W1" s="202"/>
      <c r="X1" s="202"/>
      <c r="IR1" s="202"/>
      <c r="IS1" s="202"/>
      <c r="IT1" s="202"/>
      <c r="IU1" s="202"/>
      <c r="IV1" s="202"/>
    </row>
    <row r="2" spans="1:256" s="198" customFormat="1" ht="9.75" customHeight="1">
      <c r="A2" s="203"/>
      <c r="B2" s="204"/>
      <c r="E2" s="199"/>
      <c r="G2" s="285"/>
      <c r="K2" s="212"/>
      <c r="L2" s="212"/>
      <c r="M2" s="205"/>
      <c r="N2" s="742"/>
      <c r="O2" s="743"/>
      <c r="P2" s="202"/>
      <c r="Q2" s="202"/>
      <c r="R2" s="202"/>
      <c r="S2" s="202"/>
      <c r="T2" s="202"/>
      <c r="U2" s="202"/>
      <c r="V2" s="202"/>
      <c r="W2" s="202"/>
      <c r="X2" s="202"/>
      <c r="IR2" s="202"/>
      <c r="IS2" s="202"/>
      <c r="IT2" s="202"/>
      <c r="IU2" s="202"/>
      <c r="IV2" s="202"/>
    </row>
    <row r="3" spans="1:15" ht="24.75" customHeight="1">
      <c r="A3" s="744" t="s">
        <v>74</v>
      </c>
      <c r="B3" s="745"/>
      <c r="C3" s="745"/>
      <c r="D3" s="745"/>
      <c r="E3" s="745"/>
      <c r="F3" s="745"/>
      <c r="G3" s="745"/>
      <c r="H3" s="745"/>
      <c r="I3" s="745"/>
      <c r="J3" s="745"/>
      <c r="K3" s="209"/>
      <c r="L3" s="209"/>
      <c r="M3" s="746"/>
      <c r="N3" s="209"/>
      <c r="O3" s="743"/>
    </row>
    <row r="4" spans="1:15" ht="18" customHeight="1">
      <c r="A4" s="747" t="s">
        <v>10</v>
      </c>
      <c r="B4" s="748"/>
      <c r="C4" s="748"/>
      <c r="D4" s="748"/>
      <c r="E4" s="748"/>
      <c r="F4" s="748"/>
      <c r="G4" s="748"/>
      <c r="H4" s="748"/>
      <c r="I4" s="748"/>
      <c r="J4" s="748"/>
      <c r="K4" s="221"/>
      <c r="L4" s="221"/>
      <c r="M4" s="749" t="s">
        <v>446</v>
      </c>
      <c r="N4" s="214"/>
      <c r="O4" s="743"/>
    </row>
    <row r="6" spans="1:13" s="233" customFormat="1" ht="22.5" customHeight="1">
      <c r="A6" s="786" t="s">
        <v>1376</v>
      </c>
      <c r="B6" s="750" t="s">
        <v>91</v>
      </c>
      <c r="C6" s="751"/>
      <c r="D6" s="751"/>
      <c r="E6" s="751"/>
      <c r="F6" s="751"/>
      <c r="G6" s="751"/>
      <c r="H6" s="751"/>
      <c r="I6" s="309"/>
      <c r="J6" s="309"/>
      <c r="K6" s="309"/>
      <c r="L6" s="309"/>
      <c r="M6" s="309"/>
    </row>
    <row r="7" spans="1:13" s="233" customFormat="1" ht="45" customHeight="1">
      <c r="A7" s="752"/>
      <c r="B7" s="753"/>
      <c r="C7" s="594" t="s">
        <v>92</v>
      </c>
      <c r="D7" s="595"/>
      <c r="E7" s="596" t="s">
        <v>93</v>
      </c>
      <c r="F7" s="595"/>
      <c r="G7" s="596" t="s">
        <v>94</v>
      </c>
      <c r="H7" s="754"/>
      <c r="I7" s="596" t="s">
        <v>95</v>
      </c>
      <c r="J7" s="317"/>
      <c r="K7" s="596" t="s">
        <v>1574</v>
      </c>
      <c r="L7" s="596"/>
      <c r="M7" s="656" t="s">
        <v>96</v>
      </c>
    </row>
    <row r="8" spans="1:13" s="233" customFormat="1" ht="15">
      <c r="A8" s="752"/>
      <c r="B8" s="754" t="s">
        <v>98</v>
      </c>
      <c r="C8" s="597"/>
      <c r="D8" s="597"/>
      <c r="E8" s="238"/>
      <c r="F8" s="309"/>
      <c r="G8" s="309"/>
      <c r="H8" s="238"/>
      <c r="I8" s="309"/>
      <c r="J8" s="598"/>
      <c r="K8" s="309"/>
      <c r="L8" s="309"/>
      <c r="M8" s="599"/>
    </row>
    <row r="9" spans="1:14" s="233" customFormat="1" ht="15">
      <c r="A9" s="755"/>
      <c r="B9" s="751" t="s">
        <v>1705</v>
      </c>
      <c r="C9" s="464"/>
      <c r="D9" s="464"/>
      <c r="E9" s="238">
        <v>29340337922</v>
      </c>
      <c r="F9" s="309"/>
      <c r="G9" s="309">
        <v>1894399147</v>
      </c>
      <c r="H9" s="238"/>
      <c r="I9" s="309">
        <v>1009045273</v>
      </c>
      <c r="J9" s="598"/>
      <c r="K9" s="309">
        <v>785196825</v>
      </c>
      <c r="L9" s="309"/>
      <c r="M9" s="829">
        <v>33028979167</v>
      </c>
      <c r="N9" s="889">
        <v>0</v>
      </c>
    </row>
    <row r="10" spans="1:13" s="233" customFormat="1" ht="15">
      <c r="A10" s="756"/>
      <c r="B10" s="757"/>
      <c r="C10" s="757" t="s">
        <v>58</v>
      </c>
      <c r="D10" s="601"/>
      <c r="E10" s="246">
        <v>0</v>
      </c>
      <c r="F10" s="323"/>
      <c r="G10" s="323">
        <v>59703182</v>
      </c>
      <c r="H10" s="246"/>
      <c r="I10" s="323">
        <v>0</v>
      </c>
      <c r="J10" s="602"/>
      <c r="K10" s="323">
        <v>37220000</v>
      </c>
      <c r="L10" s="323"/>
      <c r="M10" s="829">
        <v>96923182</v>
      </c>
    </row>
    <row r="11" spans="1:13" s="233" customFormat="1" ht="15">
      <c r="A11" s="756"/>
      <c r="B11" s="757"/>
      <c r="C11" s="757" t="s">
        <v>100</v>
      </c>
      <c r="D11" s="601"/>
      <c r="E11" s="601">
        <v>6021545544</v>
      </c>
      <c r="F11" s="601"/>
      <c r="G11" s="323">
        <v>0</v>
      </c>
      <c r="H11" s="601"/>
      <c r="I11" s="323">
        <v>0</v>
      </c>
      <c r="J11" s="602"/>
      <c r="K11" s="323">
        <v>0</v>
      </c>
      <c r="L11" s="602"/>
      <c r="M11" s="829">
        <v>6021545544</v>
      </c>
    </row>
    <row r="12" spans="1:13" s="233" customFormat="1" ht="15" hidden="1">
      <c r="A12" s="756"/>
      <c r="B12" s="757"/>
      <c r="C12" s="757" t="s">
        <v>101</v>
      </c>
      <c r="D12" s="601"/>
      <c r="E12" s="601">
        <v>0</v>
      </c>
      <c r="F12" s="601"/>
      <c r="G12" s="323">
        <v>0</v>
      </c>
      <c r="H12" s="601"/>
      <c r="I12" s="323">
        <v>0</v>
      </c>
      <c r="J12" s="602"/>
      <c r="K12" s="323">
        <v>0</v>
      </c>
      <c r="L12" s="323"/>
      <c r="M12" s="829">
        <v>0</v>
      </c>
    </row>
    <row r="13" spans="1:13" s="233" customFormat="1" ht="15" hidden="1">
      <c r="A13" s="756"/>
      <c r="B13" s="757"/>
      <c r="C13" s="757" t="s">
        <v>102</v>
      </c>
      <c r="D13" s="601"/>
      <c r="E13" s="601">
        <v>0</v>
      </c>
      <c r="F13" s="601"/>
      <c r="G13" s="323">
        <v>0</v>
      </c>
      <c r="H13" s="601"/>
      <c r="I13" s="323">
        <v>0</v>
      </c>
      <c r="J13" s="602"/>
      <c r="K13" s="323">
        <v>0</v>
      </c>
      <c r="L13" s="602"/>
      <c r="M13" s="829">
        <v>0</v>
      </c>
    </row>
    <row r="14" spans="1:13" s="233" customFormat="1" ht="15">
      <c r="A14" s="756"/>
      <c r="B14" s="757"/>
      <c r="C14" s="757" t="s">
        <v>103</v>
      </c>
      <c r="D14" s="601"/>
      <c r="E14" s="246">
        <v>240780000</v>
      </c>
      <c r="F14" s="323"/>
      <c r="G14" s="323">
        <v>0</v>
      </c>
      <c r="H14" s="246"/>
      <c r="I14" s="323">
        <v>0</v>
      </c>
      <c r="J14" s="602"/>
      <c r="K14" s="323">
        <v>0</v>
      </c>
      <c r="L14" s="323"/>
      <c r="M14" s="829">
        <v>240780000</v>
      </c>
    </row>
    <row r="15" spans="1:15" s="233" customFormat="1" ht="15">
      <c r="A15" s="756"/>
      <c r="B15" s="757"/>
      <c r="C15" s="758" t="s">
        <v>1711</v>
      </c>
      <c r="D15" s="601"/>
      <c r="E15" s="601">
        <v>115683028</v>
      </c>
      <c r="F15" s="601"/>
      <c r="G15" s="601">
        <v>38323072</v>
      </c>
      <c r="H15" s="601"/>
      <c r="I15" s="323">
        <v>0</v>
      </c>
      <c r="J15" s="602"/>
      <c r="K15" s="323">
        <v>266066337</v>
      </c>
      <c r="L15" s="602"/>
      <c r="M15" s="829">
        <v>420072437</v>
      </c>
      <c r="O15" s="889"/>
    </row>
    <row r="16" spans="1:15" s="233" customFormat="1" ht="15" hidden="1">
      <c r="A16" s="756"/>
      <c r="B16" s="757"/>
      <c r="C16" s="757" t="s">
        <v>104</v>
      </c>
      <c r="D16" s="601"/>
      <c r="E16" s="601">
        <v>0</v>
      </c>
      <c r="F16" s="601"/>
      <c r="G16" s="601">
        <v>0</v>
      </c>
      <c r="H16" s="601"/>
      <c r="I16" s="323">
        <v>0</v>
      </c>
      <c r="J16" s="602"/>
      <c r="K16" s="323">
        <v>0</v>
      </c>
      <c r="L16" s="602"/>
      <c r="M16" s="829">
        <v>0</v>
      </c>
      <c r="O16" s="889"/>
    </row>
    <row r="17" spans="1:14" s="233" customFormat="1" ht="15">
      <c r="A17" s="755"/>
      <c r="B17" s="759" t="s">
        <v>1706</v>
      </c>
      <c r="C17" s="604"/>
      <c r="D17" s="464"/>
      <c r="E17" s="604">
        <v>35005420438</v>
      </c>
      <c r="F17" s="464"/>
      <c r="G17" s="604">
        <v>1915779257</v>
      </c>
      <c r="H17" s="464"/>
      <c r="I17" s="604">
        <v>1009045273</v>
      </c>
      <c r="J17" s="598"/>
      <c r="K17" s="604">
        <v>556350488</v>
      </c>
      <c r="L17" s="464"/>
      <c r="M17" s="838">
        <v>38486595456</v>
      </c>
      <c r="N17" s="889">
        <v>0</v>
      </c>
    </row>
    <row r="18" spans="1:13" s="233" customFormat="1" ht="15">
      <c r="A18" s="752"/>
      <c r="B18" s="754" t="s">
        <v>105</v>
      </c>
      <c r="C18" s="597"/>
      <c r="D18" s="597"/>
      <c r="E18" s="238"/>
      <c r="F18" s="309"/>
      <c r="G18" s="309"/>
      <c r="H18" s="238"/>
      <c r="I18" s="309"/>
      <c r="J18" s="598"/>
      <c r="K18" s="309"/>
      <c r="L18" s="309"/>
      <c r="M18" s="839"/>
    </row>
    <row r="19" spans="1:14" s="233" customFormat="1" ht="15">
      <c r="A19" s="755"/>
      <c r="B19" s="751" t="s">
        <v>1705</v>
      </c>
      <c r="C19" s="606"/>
      <c r="D19" s="606"/>
      <c r="E19" s="238">
        <v>18582265999</v>
      </c>
      <c r="F19" s="309"/>
      <c r="G19" s="309">
        <v>1253180584</v>
      </c>
      <c r="H19" s="238"/>
      <c r="I19" s="309">
        <v>1009045273</v>
      </c>
      <c r="J19" s="309"/>
      <c r="K19" s="309">
        <v>567325799</v>
      </c>
      <c r="L19" s="309"/>
      <c r="M19" s="829">
        <v>21411817655</v>
      </c>
      <c r="N19" s="889">
        <v>0</v>
      </c>
    </row>
    <row r="20" spans="1:13" s="233" customFormat="1" ht="15">
      <c r="A20" s="756"/>
      <c r="B20" s="757"/>
      <c r="C20" s="757" t="s">
        <v>57</v>
      </c>
      <c r="D20" s="607"/>
      <c r="E20" s="246">
        <v>1961581447</v>
      </c>
      <c r="F20" s="323"/>
      <c r="G20" s="323">
        <v>144257503</v>
      </c>
      <c r="H20" s="246"/>
      <c r="I20" s="323">
        <v>0</v>
      </c>
      <c r="J20" s="323"/>
      <c r="K20" s="323">
        <v>38780191</v>
      </c>
      <c r="L20" s="323"/>
      <c r="M20" s="829">
        <v>2144619141</v>
      </c>
    </row>
    <row r="21" spans="1:15" s="233" customFormat="1" ht="15" hidden="1">
      <c r="A21" s="756"/>
      <c r="B21" s="757"/>
      <c r="C21" s="757" t="s">
        <v>101</v>
      </c>
      <c r="D21" s="607"/>
      <c r="E21" s="607">
        <v>0</v>
      </c>
      <c r="F21" s="607"/>
      <c r="G21" s="607">
        <v>0</v>
      </c>
      <c r="H21" s="246"/>
      <c r="I21" s="323">
        <v>0</v>
      </c>
      <c r="J21" s="323"/>
      <c r="K21" s="323">
        <v>0</v>
      </c>
      <c r="L21" s="323"/>
      <c r="M21" s="829">
        <v>0</v>
      </c>
      <c r="O21" s="889"/>
    </row>
    <row r="22" spans="1:13" s="233" customFormat="1" ht="15">
      <c r="A22" s="756"/>
      <c r="B22" s="757"/>
      <c r="C22" s="757" t="s">
        <v>103</v>
      </c>
      <c r="D22" s="607"/>
      <c r="E22" s="607">
        <v>240780000</v>
      </c>
      <c r="F22" s="607"/>
      <c r="G22" s="607">
        <v>0</v>
      </c>
      <c r="H22" s="246"/>
      <c r="I22" s="323">
        <v>0</v>
      </c>
      <c r="J22" s="323"/>
      <c r="K22" s="323">
        <v>0</v>
      </c>
      <c r="L22" s="323"/>
      <c r="M22" s="829">
        <v>240780000</v>
      </c>
    </row>
    <row r="23" spans="1:15" s="233" customFormat="1" ht="15">
      <c r="A23" s="756"/>
      <c r="B23" s="757"/>
      <c r="C23" s="757" t="s">
        <v>1711</v>
      </c>
      <c r="D23" s="607"/>
      <c r="E23" s="607">
        <v>103057678</v>
      </c>
      <c r="F23" s="607"/>
      <c r="G23" s="607">
        <v>18997303</v>
      </c>
      <c r="H23" s="246"/>
      <c r="I23" s="323">
        <v>0</v>
      </c>
      <c r="J23" s="323"/>
      <c r="K23" s="323">
        <v>135798640</v>
      </c>
      <c r="L23" s="323"/>
      <c r="M23" s="829">
        <v>257853621</v>
      </c>
      <c r="O23" s="889"/>
    </row>
    <row r="24" spans="1:13" s="233" customFormat="1" ht="15" hidden="1">
      <c r="A24" s="756"/>
      <c r="B24" s="757"/>
      <c r="C24" s="758" t="s">
        <v>104</v>
      </c>
      <c r="D24" s="607"/>
      <c r="E24" s="246">
        <v>0</v>
      </c>
      <c r="F24" s="323"/>
      <c r="G24" s="323">
        <v>0</v>
      </c>
      <c r="H24" s="246"/>
      <c r="I24" s="323">
        <v>0</v>
      </c>
      <c r="J24" s="323"/>
      <c r="K24" s="323"/>
      <c r="L24" s="323"/>
      <c r="M24" s="829">
        <v>0</v>
      </c>
    </row>
    <row r="25" spans="1:14" s="233" customFormat="1" ht="15">
      <c r="A25" s="755"/>
      <c r="B25" s="759" t="s">
        <v>1706</v>
      </c>
      <c r="C25" s="608"/>
      <c r="D25" s="606"/>
      <c r="E25" s="608">
        <v>20200009768</v>
      </c>
      <c r="F25" s="606"/>
      <c r="G25" s="608">
        <v>1378440784</v>
      </c>
      <c r="H25" s="606"/>
      <c r="I25" s="608">
        <v>1009045273</v>
      </c>
      <c r="J25" s="309"/>
      <c r="K25" s="608">
        <v>470307350</v>
      </c>
      <c r="L25" s="606"/>
      <c r="M25" s="838">
        <v>23057803175</v>
      </c>
      <c r="N25" s="889">
        <v>0</v>
      </c>
    </row>
    <row r="26" spans="1:13" s="233" customFormat="1" ht="15">
      <c r="A26" s="752"/>
      <c r="B26" s="754" t="s">
        <v>107</v>
      </c>
      <c r="C26" s="597"/>
      <c r="D26" s="597"/>
      <c r="E26" s="238"/>
      <c r="F26" s="309"/>
      <c r="G26" s="309"/>
      <c r="H26" s="238"/>
      <c r="I26" s="309"/>
      <c r="J26" s="598"/>
      <c r="K26" s="309"/>
      <c r="L26" s="309"/>
      <c r="M26" s="839"/>
    </row>
    <row r="27" spans="1:14" s="233" customFormat="1" ht="15">
      <c r="A27" s="755"/>
      <c r="B27" s="425" t="s">
        <v>1705</v>
      </c>
      <c r="C27" s="606"/>
      <c r="D27" s="606"/>
      <c r="E27" s="606">
        <v>10758071923</v>
      </c>
      <c r="F27" s="606"/>
      <c r="G27" s="606">
        <v>641218563</v>
      </c>
      <c r="H27" s="606">
        <v>0</v>
      </c>
      <c r="I27" s="606">
        <v>0</v>
      </c>
      <c r="J27" s="309">
        <v>0</v>
      </c>
      <c r="K27" s="606">
        <v>217871026</v>
      </c>
      <c r="L27" s="606"/>
      <c r="M27" s="829">
        <v>11617161512</v>
      </c>
      <c r="N27" s="760">
        <v>0</v>
      </c>
    </row>
    <row r="28" spans="1:14" s="233" customFormat="1" ht="15">
      <c r="A28" s="755"/>
      <c r="B28" s="761" t="s">
        <v>1706</v>
      </c>
      <c r="C28" s="610"/>
      <c r="D28" s="606"/>
      <c r="E28" s="610">
        <v>14805410670</v>
      </c>
      <c r="F28" s="606"/>
      <c r="G28" s="610">
        <v>537338473</v>
      </c>
      <c r="H28" s="606">
        <v>0</v>
      </c>
      <c r="I28" s="610">
        <v>0</v>
      </c>
      <c r="J28" s="309">
        <v>0</v>
      </c>
      <c r="K28" s="841">
        <v>86043138</v>
      </c>
      <c r="L28" s="606"/>
      <c r="M28" s="842">
        <v>15428792281</v>
      </c>
      <c r="N28" s="760">
        <v>0</v>
      </c>
    </row>
    <row r="29" s="233" customFormat="1" ht="15"/>
    <row r="30" spans="3:12" s="233" customFormat="1" ht="14.25" customHeight="1" hidden="1">
      <c r="C30" s="545" t="s">
        <v>1726</v>
      </c>
      <c r="D30" s="545"/>
      <c r="E30" s="545"/>
      <c r="F30" s="545"/>
      <c r="G30" s="545"/>
      <c r="H30" s="545"/>
      <c r="I30" s="545"/>
      <c r="J30" s="545"/>
      <c r="K30" s="545"/>
      <c r="L30" s="545"/>
    </row>
    <row r="31" spans="3:12" s="233" customFormat="1" ht="14.25" customHeight="1" hidden="1">
      <c r="C31" s="1016" t="s">
        <v>1724</v>
      </c>
      <c r="D31" s="545"/>
      <c r="E31" s="545"/>
      <c r="F31" s="545"/>
      <c r="G31" s="545"/>
      <c r="H31" s="545"/>
      <c r="I31" s="545"/>
      <c r="J31" s="545"/>
      <c r="K31" s="545"/>
      <c r="L31" s="545"/>
    </row>
    <row r="32" spans="3:12" s="233" customFormat="1" ht="14.25" customHeight="1" hidden="1">
      <c r="C32" s="1016" t="s">
        <v>1725</v>
      </c>
      <c r="D32" s="545"/>
      <c r="E32" s="545"/>
      <c r="F32" s="545"/>
      <c r="G32" s="545"/>
      <c r="H32" s="545"/>
      <c r="I32" s="545"/>
      <c r="J32" s="545"/>
      <c r="K32" s="545"/>
      <c r="L32" s="545"/>
    </row>
    <row r="33" spans="3:12" s="233" customFormat="1" ht="14.25" customHeight="1">
      <c r="C33" s="603" t="s">
        <v>578</v>
      </c>
      <c r="D33" s="545"/>
      <c r="E33" s="545"/>
      <c r="F33" s="545"/>
      <c r="G33" s="545"/>
      <c r="H33" s="545"/>
      <c r="I33" s="545"/>
      <c r="J33" s="545"/>
      <c r="K33" s="545"/>
      <c r="L33" s="545"/>
    </row>
    <row r="34" spans="3:12" s="233" customFormat="1" ht="15" hidden="1">
      <c r="C34" s="515" t="s">
        <v>110</v>
      </c>
      <c r="D34" s="751"/>
      <c r="E34" s="751"/>
      <c r="F34" s="751"/>
      <c r="G34" s="751"/>
      <c r="H34" s="751"/>
      <c r="I34" s="751"/>
      <c r="J34" s="751"/>
      <c r="K34" s="751"/>
      <c r="L34" s="751"/>
    </row>
    <row r="35" spans="3:12" s="233" customFormat="1" ht="15" hidden="1">
      <c r="C35" s="515" t="s">
        <v>111</v>
      </c>
      <c r="D35" s="751"/>
      <c r="E35" s="751"/>
      <c r="F35" s="751"/>
      <c r="G35" s="751"/>
      <c r="H35" s="751"/>
      <c r="I35" s="751"/>
      <c r="J35" s="751"/>
      <c r="K35" s="751"/>
      <c r="L35" s="751"/>
    </row>
    <row r="36" spans="3:12" s="233" customFormat="1" ht="15" hidden="1">
      <c r="C36" s="515" t="s">
        <v>112</v>
      </c>
      <c r="D36" s="751"/>
      <c r="E36" s="751"/>
      <c r="F36" s="751"/>
      <c r="G36" s="751"/>
      <c r="H36" s="751"/>
      <c r="I36" s="751"/>
      <c r="J36" s="751"/>
      <c r="K36" s="751"/>
      <c r="L36" s="751"/>
    </row>
    <row r="37" ht="15" hidden="1">
      <c r="C37" s="1016" t="s">
        <v>1727</v>
      </c>
    </row>
    <row r="38" ht="15" hidden="1">
      <c r="C38" s="1016" t="s">
        <v>1728</v>
      </c>
    </row>
  </sheetData>
  <sheetProtection/>
  <printOptions/>
  <pageMargins left="0.75" right="0.75" top="0.729861111" bottom="0.25" header="0.511805555555556" footer="0.159722222222222"/>
  <pageSetup firstPageNumber="27" useFirstPageNumber="1" horizontalDpi="300" verticalDpi="300" orientation="landscape" paperSize="9" r:id="rId1"/>
  <headerFooter alignWithMargins="0">
    <oddFooter>&amp;L&amp;"VNI-Times,Italic"&amp;9Caùc thuyeát minh naøy laø boä phaän hôïp thaønh caùc Baùo caùo taøi chính&amp;R&amp;"VNI-Times,Italic"&amp;9Trang &amp;P</oddFooter>
  </headerFooter>
</worksheet>
</file>

<file path=xl/worksheets/sheet16.xml><?xml version="1.0" encoding="utf-8"?>
<worksheet xmlns="http://schemas.openxmlformats.org/spreadsheetml/2006/main" xmlns:r="http://schemas.openxmlformats.org/officeDocument/2006/relationships">
  <dimension ref="A1:IV37"/>
  <sheetViews>
    <sheetView tabSelected="1" zoomScalePageLayoutView="0" workbookViewId="0" topLeftCell="A1">
      <selection activeCell="E10" sqref="E10"/>
    </sheetView>
  </sheetViews>
  <sheetFormatPr defaultColWidth="9.140625" defaultRowHeight="12.75"/>
  <cols>
    <col min="1" max="1" width="3.421875" style="735" customWidth="1"/>
    <col min="2" max="2" width="12.140625" style="735" customWidth="1"/>
    <col min="3" max="3" width="29.00390625" style="735" customWidth="1"/>
    <col min="4" max="4" width="18.421875" style="735" customWidth="1"/>
    <col min="5" max="5" width="17.00390625" style="735" customWidth="1"/>
    <col min="6" max="6" width="18.57421875" style="735" customWidth="1"/>
    <col min="7" max="7" width="17.140625" style="735" customWidth="1"/>
    <col min="8" max="8" width="15.8515625" style="735" customWidth="1"/>
    <col min="9" max="9" width="16.57421875" style="735" customWidth="1"/>
    <col min="10" max="16384" width="9.140625" style="735" customWidth="1"/>
  </cols>
  <sheetData>
    <row r="1" spans="1:256" s="460" customFormat="1" ht="19.5" customHeight="1">
      <c r="A1" s="458" t="s">
        <v>502</v>
      </c>
      <c r="B1" s="459"/>
      <c r="D1" s="459"/>
      <c r="H1" s="309"/>
      <c r="I1" s="317" t="s">
        <v>445</v>
      </c>
      <c r="J1" s="461"/>
      <c r="K1" s="456"/>
      <c r="L1" s="456"/>
      <c r="M1" s="456"/>
      <c r="N1" s="456"/>
      <c r="O1" s="456"/>
      <c r="P1" s="456"/>
      <c r="Q1" s="456"/>
      <c r="R1" s="456"/>
      <c r="S1" s="456"/>
      <c r="IM1" s="456"/>
      <c r="IN1" s="456"/>
      <c r="IO1" s="456"/>
      <c r="IP1" s="456"/>
      <c r="IQ1" s="456"/>
      <c r="IR1" s="456"/>
      <c r="IS1" s="456"/>
      <c r="IT1" s="456"/>
      <c r="IU1" s="456"/>
      <c r="IV1" s="456"/>
    </row>
    <row r="2" spans="1:256" s="460" customFormat="1" ht="6.75" customHeight="1">
      <c r="A2" s="458"/>
      <c r="B2" s="459"/>
      <c r="D2" s="459"/>
      <c r="H2" s="309"/>
      <c r="I2" s="317"/>
      <c r="J2" s="461"/>
      <c r="K2" s="456"/>
      <c r="L2" s="456"/>
      <c r="M2" s="456"/>
      <c r="N2" s="456"/>
      <c r="O2" s="456"/>
      <c r="P2" s="456"/>
      <c r="Q2" s="456"/>
      <c r="R2" s="456"/>
      <c r="S2" s="456"/>
      <c r="IM2" s="456"/>
      <c r="IN2" s="456"/>
      <c r="IO2" s="456"/>
      <c r="IP2" s="456"/>
      <c r="IQ2" s="456"/>
      <c r="IR2" s="456"/>
      <c r="IS2" s="456"/>
      <c r="IT2" s="456"/>
      <c r="IU2" s="456"/>
      <c r="IV2" s="456"/>
    </row>
    <row r="3" spans="1:10" s="456" customFormat="1" ht="24.75" customHeight="1">
      <c r="A3" s="462" t="s">
        <v>74</v>
      </c>
      <c r="B3" s="463"/>
      <c r="C3" s="463"/>
      <c r="D3" s="463"/>
      <c r="E3" s="463"/>
      <c r="F3" s="463"/>
      <c r="G3" s="463"/>
      <c r="H3" s="464"/>
      <c r="I3" s="465"/>
      <c r="J3" s="461"/>
    </row>
    <row r="4" spans="1:10" s="456" customFormat="1" ht="18" customHeight="1">
      <c r="A4" s="466" t="s">
        <v>10</v>
      </c>
      <c r="B4" s="467"/>
      <c r="C4" s="467"/>
      <c r="D4" s="467"/>
      <c r="E4" s="467"/>
      <c r="F4" s="467"/>
      <c r="G4" s="467"/>
      <c r="H4" s="468"/>
      <c r="I4" s="469" t="s">
        <v>446</v>
      </c>
      <c r="J4" s="461"/>
    </row>
    <row r="5" s="456" customFormat="1" ht="9" customHeight="1"/>
    <row r="6" spans="1:8" s="709" customFormat="1" ht="21" customHeight="1">
      <c r="A6" s="787" t="s">
        <v>234</v>
      </c>
      <c r="B6" s="457" t="s">
        <v>266</v>
      </c>
      <c r="H6" s="736"/>
    </row>
    <row r="7" spans="2:8" s="529" customFormat="1" ht="18.75" customHeight="1">
      <c r="B7" s="529" t="s">
        <v>267</v>
      </c>
      <c r="H7" s="685"/>
    </row>
    <row r="8" spans="4:9" s="709" customFormat="1" ht="18" customHeight="1">
      <c r="D8" s="1175" t="s">
        <v>268</v>
      </c>
      <c r="E8" s="1175"/>
      <c r="F8" s="1175"/>
      <c r="G8" s="1175"/>
      <c r="H8" s="1175" t="s">
        <v>269</v>
      </c>
      <c r="I8" s="1175"/>
    </row>
    <row r="9" spans="4:10" s="529" customFormat="1" ht="18" customHeight="1">
      <c r="D9" s="1176" t="s">
        <v>11</v>
      </c>
      <c r="E9" s="1177"/>
      <c r="F9" s="1178">
        <v>41274</v>
      </c>
      <c r="G9" s="1175"/>
      <c r="H9" s="780" t="s">
        <v>11</v>
      </c>
      <c r="I9" s="779">
        <v>41274</v>
      </c>
      <c r="J9" s="686"/>
    </row>
    <row r="10" spans="4:9" s="529" customFormat="1" ht="18" customHeight="1">
      <c r="D10" s="737" t="s">
        <v>270</v>
      </c>
      <c r="E10" s="737" t="s">
        <v>271</v>
      </c>
      <c r="F10" s="737" t="s">
        <v>270</v>
      </c>
      <c r="G10" s="737" t="s">
        <v>271</v>
      </c>
      <c r="H10" s="738"/>
      <c r="I10" s="739"/>
    </row>
    <row r="11" spans="2:10" s="529" customFormat="1" ht="18" customHeight="1">
      <c r="B11" s="709" t="s">
        <v>917</v>
      </c>
      <c r="D11" s="890"/>
      <c r="E11" s="890"/>
      <c r="F11" s="890"/>
      <c r="G11" s="890"/>
      <c r="H11" s="898"/>
      <c r="I11" s="890"/>
      <c r="J11" s="890"/>
    </row>
    <row r="12" spans="2:10" s="529" customFormat="1" ht="15" hidden="1">
      <c r="B12" s="1118" t="s">
        <v>272</v>
      </c>
      <c r="C12" s="1118"/>
      <c r="D12" s="890"/>
      <c r="E12" s="890"/>
      <c r="F12" s="890"/>
      <c r="G12" s="890"/>
      <c r="H12" s="898"/>
      <c r="I12" s="890"/>
      <c r="J12" s="890"/>
    </row>
    <row r="13" spans="2:10" s="529" customFormat="1" ht="15">
      <c r="B13" s="1118" t="s">
        <v>273</v>
      </c>
      <c r="C13" s="1118"/>
      <c r="D13" s="890">
        <v>69000000000</v>
      </c>
      <c r="E13" s="890">
        <v>0</v>
      </c>
      <c r="F13" s="890">
        <v>66000000000</v>
      </c>
      <c r="G13" s="890">
        <v>0</v>
      </c>
      <c r="H13" s="890">
        <v>69000000000</v>
      </c>
      <c r="I13" s="890">
        <v>66000000000</v>
      </c>
      <c r="J13" s="890"/>
    </row>
    <row r="14" spans="2:10" s="529" customFormat="1" ht="15" hidden="1">
      <c r="B14" s="1118" t="s">
        <v>274</v>
      </c>
      <c r="C14" s="1118"/>
      <c r="D14" s="890"/>
      <c r="E14" s="890"/>
      <c r="F14" s="890"/>
      <c r="G14" s="890"/>
      <c r="H14" s="890">
        <v>0</v>
      </c>
      <c r="I14" s="890">
        <v>0</v>
      </c>
      <c r="J14" s="890"/>
    </row>
    <row r="15" spans="2:10" s="529" customFormat="1" ht="15.75" customHeight="1">
      <c r="B15" s="529" t="s">
        <v>275</v>
      </c>
      <c r="D15" s="890">
        <v>2100045687</v>
      </c>
      <c r="E15" s="890">
        <v>0</v>
      </c>
      <c r="F15" s="890">
        <v>2033541715</v>
      </c>
      <c r="G15" s="890">
        <v>0</v>
      </c>
      <c r="H15" s="890">
        <v>2100045687</v>
      </c>
      <c r="I15" s="890">
        <v>2033541715</v>
      </c>
      <c r="J15" s="890"/>
    </row>
    <row r="16" spans="2:10" s="529" customFormat="1" ht="15.75" customHeight="1" hidden="1">
      <c r="B16" s="529" t="s">
        <v>276</v>
      </c>
      <c r="D16" s="890"/>
      <c r="E16" s="890"/>
      <c r="F16" s="890"/>
      <c r="G16" s="890"/>
      <c r="H16" s="898"/>
      <c r="I16" s="890"/>
      <c r="J16" s="890"/>
    </row>
    <row r="17" spans="2:10" s="529" customFormat="1" ht="15.75" customHeight="1">
      <c r="B17" s="1167" t="s">
        <v>277</v>
      </c>
      <c r="C17" s="1167"/>
      <c r="D17" s="890">
        <v>8596999655</v>
      </c>
      <c r="E17" s="890">
        <v>0</v>
      </c>
      <c r="F17" s="890">
        <v>5391570911</v>
      </c>
      <c r="G17" s="890">
        <v>0</v>
      </c>
      <c r="H17" s="890">
        <v>8596999655</v>
      </c>
      <c r="I17" s="890">
        <v>5391570911</v>
      </c>
      <c r="J17" s="890"/>
    </row>
    <row r="18" spans="4:10" s="529" customFormat="1" ht="12.75" customHeight="1" hidden="1">
      <c r="D18" s="890"/>
      <c r="E18" s="890"/>
      <c r="F18" s="890"/>
      <c r="G18" s="890"/>
      <c r="H18" s="898"/>
      <c r="I18" s="890"/>
      <c r="J18" s="890"/>
    </row>
    <row r="19" spans="2:10" ht="21" customHeight="1">
      <c r="B19" s="709" t="s">
        <v>278</v>
      </c>
      <c r="D19" s="902">
        <v>79697045342</v>
      </c>
      <c r="E19" s="902">
        <v>0</v>
      </c>
      <c r="F19" s="902">
        <v>73425112626</v>
      </c>
      <c r="G19" s="902">
        <v>0</v>
      </c>
      <c r="H19" s="902">
        <v>79697045342</v>
      </c>
      <c r="I19" s="902">
        <v>73425112626</v>
      </c>
      <c r="J19" s="899"/>
    </row>
    <row r="20" spans="2:10" ht="18" customHeight="1">
      <c r="B20" s="709" t="s">
        <v>921</v>
      </c>
      <c r="D20" s="900"/>
      <c r="E20" s="900"/>
      <c r="F20" s="900"/>
      <c r="G20" s="900"/>
      <c r="H20" s="900"/>
      <c r="I20" s="900"/>
      <c r="J20" s="900"/>
    </row>
    <row r="21" spans="2:10" ht="15.75" customHeight="1" hidden="1">
      <c r="B21" s="529" t="s">
        <v>279</v>
      </c>
      <c r="D21" s="890">
        <v>0</v>
      </c>
      <c r="E21" s="890">
        <v>0</v>
      </c>
      <c r="F21" s="890">
        <v>0</v>
      </c>
      <c r="G21" s="890">
        <v>0</v>
      </c>
      <c r="H21" s="890">
        <v>0</v>
      </c>
      <c r="I21" s="890">
        <v>0</v>
      </c>
      <c r="J21" s="900"/>
    </row>
    <row r="22" spans="2:10" ht="15.75" customHeight="1">
      <c r="B22" s="529" t="s">
        <v>280</v>
      </c>
      <c r="D22" s="890">
        <v>876652632</v>
      </c>
      <c r="E22" s="890">
        <v>0</v>
      </c>
      <c r="F22" s="890">
        <v>531608702</v>
      </c>
      <c r="G22" s="890">
        <v>0</v>
      </c>
      <c r="H22" s="890">
        <v>876652632</v>
      </c>
      <c r="I22" s="890">
        <v>531608702</v>
      </c>
      <c r="J22" s="900"/>
    </row>
    <row r="23" spans="2:10" ht="15.75" customHeight="1">
      <c r="B23" s="529" t="s">
        <v>281</v>
      </c>
      <c r="D23" s="890">
        <v>1531617600</v>
      </c>
      <c r="E23" s="890">
        <v>0</v>
      </c>
      <c r="F23" s="890">
        <v>841453650</v>
      </c>
      <c r="G23" s="890">
        <v>0</v>
      </c>
      <c r="H23" s="890">
        <v>1531617600</v>
      </c>
      <c r="I23" s="890">
        <v>841453650</v>
      </c>
      <c r="J23" s="900"/>
    </row>
    <row r="24" spans="2:10" ht="15.75" customHeight="1" hidden="1">
      <c r="B24" s="529" t="s">
        <v>282</v>
      </c>
      <c r="D24" s="890"/>
      <c r="E24" s="890"/>
      <c r="F24" s="890"/>
      <c r="G24" s="890"/>
      <c r="H24" s="890"/>
      <c r="I24" s="890"/>
      <c r="J24" s="900"/>
    </row>
    <row r="25" spans="2:10" ht="21" customHeight="1">
      <c r="B25" s="709" t="s">
        <v>278</v>
      </c>
      <c r="D25" s="902">
        <v>2408270232</v>
      </c>
      <c r="E25" s="902">
        <v>0</v>
      </c>
      <c r="F25" s="902">
        <v>1373062352</v>
      </c>
      <c r="G25" s="902">
        <v>0</v>
      </c>
      <c r="H25" s="902">
        <v>2408270232</v>
      </c>
      <c r="I25" s="902">
        <v>1373062352</v>
      </c>
      <c r="J25" s="901"/>
    </row>
    <row r="26" ht="12.75" customHeight="1"/>
    <row r="27" spans="2:9" ht="34.5" customHeight="1">
      <c r="B27" s="1180" t="s">
        <v>283</v>
      </c>
      <c r="C27" s="1180"/>
      <c r="D27" s="1180"/>
      <c r="E27" s="1180"/>
      <c r="F27" s="1180"/>
      <c r="G27" s="1180"/>
      <c r="H27" s="1180"/>
      <c r="I27" s="1180"/>
    </row>
    <row r="28" ht="12.75" customHeight="1">
      <c r="B28" s="529" t="s">
        <v>284</v>
      </c>
    </row>
    <row r="29" spans="2:9" ht="31.5" customHeight="1">
      <c r="B29" s="1118" t="s">
        <v>285</v>
      </c>
      <c r="C29" s="1118"/>
      <c r="D29" s="1118"/>
      <c r="E29" s="1118"/>
      <c r="F29" s="1118"/>
      <c r="G29" s="1118"/>
      <c r="H29" s="1118"/>
      <c r="I29" s="1118"/>
    </row>
    <row r="30" spans="2:9" ht="16.5" customHeight="1" hidden="1">
      <c r="B30" s="1118" t="s">
        <v>286</v>
      </c>
      <c r="C30" s="1118"/>
      <c r="D30" s="1118"/>
      <c r="E30" s="1118"/>
      <c r="F30" s="1118"/>
      <c r="G30" s="1118"/>
      <c r="H30" s="1118"/>
      <c r="I30" s="1118"/>
    </row>
    <row r="31" spans="2:9" ht="30" customHeight="1" hidden="1">
      <c r="B31" s="1118" t="s">
        <v>287</v>
      </c>
      <c r="C31" s="1118"/>
      <c r="D31" s="1118"/>
      <c r="E31" s="1118"/>
      <c r="F31" s="1118"/>
      <c r="G31" s="1118"/>
      <c r="H31" s="1118"/>
      <c r="I31" s="1118"/>
    </row>
    <row r="32" spans="2:9" ht="30.75" customHeight="1" hidden="1">
      <c r="B32" s="1118" t="s">
        <v>288</v>
      </c>
      <c r="C32" s="1118"/>
      <c r="D32" s="1118"/>
      <c r="E32" s="1118"/>
      <c r="F32" s="1118"/>
      <c r="G32" s="1118"/>
      <c r="H32" s="1118"/>
      <c r="I32" s="1118"/>
    </row>
    <row r="33" spans="2:17" s="740" customFormat="1" ht="26.25" customHeight="1" hidden="1">
      <c r="B33" s="1171" t="s">
        <v>289</v>
      </c>
      <c r="C33" s="1171"/>
      <c r="D33" s="1171"/>
      <c r="E33" s="1171"/>
      <c r="F33" s="1171"/>
      <c r="G33" s="1171"/>
      <c r="H33" s="1171"/>
      <c r="I33" s="1171"/>
      <c r="J33" s="1179" t="s">
        <v>290</v>
      </c>
      <c r="K33" s="1179"/>
      <c r="L33" s="1179"/>
      <c r="M33" s="1179"/>
      <c r="N33" s="1179"/>
      <c r="O33" s="1179"/>
      <c r="P33" s="1179"/>
      <c r="Q33" s="1179"/>
    </row>
    <row r="34" spans="2:9" s="740" customFormat="1" ht="21" customHeight="1" hidden="1">
      <c r="B34" s="1171" t="s">
        <v>291</v>
      </c>
      <c r="C34" s="1171"/>
      <c r="D34" s="1171"/>
      <c r="E34" s="1171"/>
      <c r="F34" s="1171"/>
      <c r="G34" s="1171"/>
      <c r="H34" s="1171"/>
      <c r="I34" s="1171"/>
    </row>
    <row r="35" spans="2:13" s="740" customFormat="1" ht="36.75" customHeight="1" hidden="1">
      <c r="B35" s="1171" t="s">
        <v>292</v>
      </c>
      <c r="C35" s="1171"/>
      <c r="D35" s="1171"/>
      <c r="E35" s="1171"/>
      <c r="F35" s="1171"/>
      <c r="G35" s="1171"/>
      <c r="H35" s="1171"/>
      <c r="I35" s="1171"/>
      <c r="J35" s="741"/>
      <c r="K35" s="741"/>
      <c r="M35" s="438"/>
    </row>
    <row r="36" spans="2:13" s="740" customFormat="1" ht="19.5" customHeight="1" hidden="1">
      <c r="B36" s="1171" t="s">
        <v>293</v>
      </c>
      <c r="C36" s="1171"/>
      <c r="D36" s="1171"/>
      <c r="E36" s="1171"/>
      <c r="F36" s="1171"/>
      <c r="G36" s="1171"/>
      <c r="H36" s="1171"/>
      <c r="I36" s="1171"/>
      <c r="J36" s="741"/>
      <c r="K36" s="741"/>
      <c r="M36" s="438"/>
    </row>
    <row r="37" spans="2:9" s="740" customFormat="1" ht="44.25" customHeight="1">
      <c r="B37" s="1118" t="s">
        <v>59</v>
      </c>
      <c r="C37" s="1118"/>
      <c r="D37" s="1118"/>
      <c r="E37" s="1118"/>
      <c r="F37" s="1118"/>
      <c r="G37" s="1118"/>
      <c r="H37" s="1118"/>
      <c r="I37" s="1118"/>
    </row>
  </sheetData>
  <sheetProtection/>
  <mergeCells count="19">
    <mergeCell ref="B37:I37"/>
    <mergeCell ref="B32:I32"/>
    <mergeCell ref="B33:I33"/>
    <mergeCell ref="B31:I31"/>
    <mergeCell ref="B29:I29"/>
    <mergeCell ref="J33:Q33"/>
    <mergeCell ref="B34:I34"/>
    <mergeCell ref="B35:I35"/>
    <mergeCell ref="B36:I36"/>
    <mergeCell ref="B27:I27"/>
    <mergeCell ref="B30:I30"/>
    <mergeCell ref="B12:C12"/>
    <mergeCell ref="B13:C13"/>
    <mergeCell ref="B14:C14"/>
    <mergeCell ref="B17:C17"/>
    <mergeCell ref="D8:G8"/>
    <mergeCell ref="H8:I8"/>
    <mergeCell ref="D9:E9"/>
    <mergeCell ref="F9:G9"/>
  </mergeCells>
  <printOptions/>
  <pageMargins left="0.46" right="0.159722222222222" top="0.75" bottom="0" header="0.25" footer="0"/>
  <pageSetup horizontalDpi="300" verticalDpi="300" orientation="landscape" paperSize="9" scale="96" r:id="rId1"/>
  <headerFooter alignWithMargins="0">
    <oddFooter>&amp;L&amp;"VNI-Times,Italic"Caùc thuyeát minh naøy laø boä phaän hôïp thaønh caùc Baùo caùo taøi chính.&amp;R&amp;"VNI-Times,Italic"Trang&amp;"VNI-Times,Normal" &amp;"VNI-Times,Italic"&amp;P+20</oddFooter>
  </headerFooter>
</worksheet>
</file>

<file path=xl/worksheets/sheet17.xml><?xml version="1.0" encoding="utf-8"?>
<worksheet xmlns="http://schemas.openxmlformats.org/spreadsheetml/2006/main" xmlns:r="http://schemas.openxmlformats.org/officeDocument/2006/relationships">
  <dimension ref="A1:IV42"/>
  <sheetViews>
    <sheetView zoomScale="110" zoomScaleNormal="110" zoomScalePageLayoutView="0" workbookViewId="0" topLeftCell="A1">
      <selection activeCell="B2" sqref="B2"/>
    </sheetView>
  </sheetViews>
  <sheetFormatPr defaultColWidth="9.140625" defaultRowHeight="12.75"/>
  <cols>
    <col min="1" max="1" width="3.8515625" style="742" customWidth="1"/>
    <col min="2" max="2" width="9.140625" style="742" customWidth="1"/>
    <col min="3" max="3" width="14.57421875" style="742" customWidth="1"/>
    <col min="4" max="4" width="21.7109375" style="742" customWidth="1"/>
    <col min="5" max="5" width="16.140625" style="742" hidden="1" customWidth="1"/>
    <col min="6" max="6" width="13.421875" style="742" hidden="1" customWidth="1"/>
    <col min="7" max="7" width="15.7109375" style="742" hidden="1" customWidth="1"/>
    <col min="8" max="9" width="21.7109375" style="742" customWidth="1"/>
    <col min="10" max="10" width="13.8515625" style="742" hidden="1" customWidth="1"/>
    <col min="11" max="11" width="21.7109375" style="200" customWidth="1"/>
    <col min="12" max="12" width="21.7109375" style="742" customWidth="1"/>
    <col min="13" max="13" width="18.7109375" style="742" customWidth="1"/>
    <col min="14" max="14" width="15.8515625" style="742" customWidth="1"/>
    <col min="15" max="15" width="12.8515625" style="742" customWidth="1"/>
    <col min="16" max="16384" width="9.140625" style="742" customWidth="1"/>
  </cols>
  <sheetData>
    <row r="1" spans="1:256" s="198" customFormat="1" ht="19.5" customHeight="1">
      <c r="A1" s="762" t="s">
        <v>502</v>
      </c>
      <c r="B1" s="204"/>
      <c r="E1" s="199"/>
      <c r="G1" s="285"/>
      <c r="K1" s="212"/>
      <c r="L1" s="205" t="s">
        <v>445</v>
      </c>
      <c r="M1" s="742"/>
      <c r="N1" s="743"/>
      <c r="O1" s="202"/>
      <c r="P1" s="202"/>
      <c r="Q1" s="202"/>
      <c r="R1" s="202"/>
      <c r="S1" s="202"/>
      <c r="T1" s="202"/>
      <c r="U1" s="202"/>
      <c r="V1" s="202"/>
      <c r="W1" s="202"/>
      <c r="IQ1" s="202"/>
      <c r="IR1" s="202"/>
      <c r="IS1" s="202"/>
      <c r="IT1" s="202"/>
      <c r="IU1" s="202"/>
      <c r="IV1" s="202"/>
    </row>
    <row r="2" spans="1:256" s="198" customFormat="1" ht="9.75" customHeight="1">
      <c r="A2" s="762"/>
      <c r="B2" s="204"/>
      <c r="E2" s="199"/>
      <c r="G2" s="285"/>
      <c r="K2" s="212"/>
      <c r="L2" s="205"/>
      <c r="M2" s="742"/>
      <c r="N2" s="743"/>
      <c r="O2" s="202"/>
      <c r="P2" s="202"/>
      <c r="Q2" s="202"/>
      <c r="R2" s="202"/>
      <c r="S2" s="202"/>
      <c r="T2" s="202"/>
      <c r="U2" s="202"/>
      <c r="V2" s="202"/>
      <c r="W2" s="202"/>
      <c r="IQ2" s="202"/>
      <c r="IR2" s="202"/>
      <c r="IS2" s="202"/>
      <c r="IT2" s="202"/>
      <c r="IU2" s="202"/>
      <c r="IV2" s="202"/>
    </row>
    <row r="3" spans="1:14" s="202" customFormat="1" ht="24.75" customHeight="1">
      <c r="A3" s="744" t="s">
        <v>74</v>
      </c>
      <c r="B3" s="745"/>
      <c r="C3" s="745"/>
      <c r="D3" s="745"/>
      <c r="E3" s="745"/>
      <c r="F3" s="745"/>
      <c r="G3" s="745"/>
      <c r="H3" s="745"/>
      <c r="I3" s="745"/>
      <c r="J3" s="745"/>
      <c r="K3" s="209"/>
      <c r="L3" s="746"/>
      <c r="M3" s="209"/>
      <c r="N3" s="743"/>
    </row>
    <row r="4" spans="1:14" s="202" customFormat="1" ht="18" customHeight="1">
      <c r="A4" s="747" t="s">
        <v>10</v>
      </c>
      <c r="B4" s="748"/>
      <c r="C4" s="748"/>
      <c r="D4" s="748"/>
      <c r="E4" s="748"/>
      <c r="F4" s="748"/>
      <c r="G4" s="748"/>
      <c r="H4" s="748"/>
      <c r="I4" s="748"/>
      <c r="J4" s="748"/>
      <c r="K4" s="221"/>
      <c r="L4" s="749" t="s">
        <v>446</v>
      </c>
      <c r="M4" s="214"/>
      <c r="N4" s="743"/>
    </row>
    <row r="5" spans="1:11" s="546" customFormat="1" ht="30" customHeight="1">
      <c r="A5" s="786" t="s">
        <v>1392</v>
      </c>
      <c r="B5" s="431" t="s">
        <v>892</v>
      </c>
      <c r="K5" s="238"/>
    </row>
    <row r="6" spans="1:11" s="546" customFormat="1" ht="19.5" customHeight="1">
      <c r="A6" s="752" t="s">
        <v>1537</v>
      </c>
      <c r="B6" s="754" t="s">
        <v>895</v>
      </c>
      <c r="K6" s="238"/>
    </row>
    <row r="7" spans="1:11" s="546" customFormat="1" ht="3" customHeight="1">
      <c r="A7" s="752"/>
      <c r="B7" s="754"/>
      <c r="K7" s="238"/>
    </row>
    <row r="8" spans="1:12" s="546" customFormat="1" ht="45.75" customHeight="1">
      <c r="A8" s="1181" t="s">
        <v>92</v>
      </c>
      <c r="B8" s="1181"/>
      <c r="C8" s="1181"/>
      <c r="D8" s="763" t="s">
        <v>294</v>
      </c>
      <c r="E8" s="763" t="s">
        <v>1338</v>
      </c>
      <c r="F8" s="763" t="s">
        <v>295</v>
      </c>
      <c r="G8" s="763" t="s">
        <v>1340</v>
      </c>
      <c r="H8" s="763" t="s">
        <v>1343</v>
      </c>
      <c r="I8" s="763" t="s">
        <v>1344</v>
      </c>
      <c r="J8" s="763" t="s">
        <v>577</v>
      </c>
      <c r="K8" s="764" t="s">
        <v>1346</v>
      </c>
      <c r="L8" s="763" t="s">
        <v>898</v>
      </c>
    </row>
    <row r="9" spans="1:12" s="546" customFormat="1" ht="15.75" customHeight="1">
      <c r="A9" s="754" t="s">
        <v>1703</v>
      </c>
      <c r="B9" s="544"/>
      <c r="C9" s="544"/>
      <c r="D9" s="725">
        <v>25000000000</v>
      </c>
      <c r="E9" s="725"/>
      <c r="F9" s="725">
        <v>0</v>
      </c>
      <c r="G9" s="231">
        <v>0</v>
      </c>
      <c r="H9" s="725">
        <v>17605530111</v>
      </c>
      <c r="I9" s="725">
        <v>2561620134</v>
      </c>
      <c r="J9" s="725">
        <v>0</v>
      </c>
      <c r="K9" s="231">
        <v>16220800484</v>
      </c>
      <c r="L9" s="715">
        <v>61387950729</v>
      </c>
    </row>
    <row r="10" spans="1:13" s="546" customFormat="1" ht="15.75" customHeight="1" hidden="1">
      <c r="A10" s="425" t="s">
        <v>1581</v>
      </c>
      <c r="B10" s="544"/>
      <c r="C10" s="545"/>
      <c r="D10" s="856">
        <v>0</v>
      </c>
      <c r="E10" s="856">
        <v>0</v>
      </c>
      <c r="F10" s="856">
        <v>0</v>
      </c>
      <c r="G10" s="856">
        <v>0</v>
      </c>
      <c r="H10" s="856">
        <v>0</v>
      </c>
      <c r="I10" s="856">
        <v>0</v>
      </c>
      <c r="J10" s="856">
        <v>0</v>
      </c>
      <c r="K10" s="844">
        <v>0</v>
      </c>
      <c r="L10" s="857">
        <v>0</v>
      </c>
      <c r="M10" s="858"/>
    </row>
    <row r="11" spans="1:13" s="546" customFormat="1" ht="15.75" customHeight="1">
      <c r="A11" s="425" t="s">
        <v>37</v>
      </c>
      <c r="B11" s="544"/>
      <c r="C11" s="545"/>
      <c r="D11" s="856">
        <v>0</v>
      </c>
      <c r="E11" s="856">
        <v>0</v>
      </c>
      <c r="F11" s="856">
        <v>0</v>
      </c>
      <c r="G11" s="856">
        <v>0</v>
      </c>
      <c r="H11" s="856">
        <v>0</v>
      </c>
      <c r="I11" s="856">
        <v>0</v>
      </c>
      <c r="J11" s="856">
        <v>0</v>
      </c>
      <c r="K11" s="844">
        <v>13540882792</v>
      </c>
      <c r="L11" s="857">
        <v>13540882792</v>
      </c>
      <c r="M11" s="858"/>
    </row>
    <row r="12" spans="1:13" s="546" customFormat="1" ht="15.75" customHeight="1" hidden="1">
      <c r="A12" s="425" t="s">
        <v>1582</v>
      </c>
      <c r="B12" s="544"/>
      <c r="C12" s="545"/>
      <c r="D12" s="856">
        <v>0</v>
      </c>
      <c r="E12" s="856">
        <v>0</v>
      </c>
      <c r="F12" s="856">
        <v>0</v>
      </c>
      <c r="G12" s="856">
        <v>0</v>
      </c>
      <c r="H12" s="856">
        <v>0</v>
      </c>
      <c r="I12" s="856">
        <v>0</v>
      </c>
      <c r="J12" s="856">
        <v>0</v>
      </c>
      <c r="K12" s="844">
        <v>0</v>
      </c>
      <c r="L12" s="857">
        <v>0</v>
      </c>
      <c r="M12" s="858"/>
    </row>
    <row r="13" spans="1:13" s="546" customFormat="1" ht="15.75" customHeight="1" hidden="1">
      <c r="A13" s="751" t="s">
        <v>1584</v>
      </c>
      <c r="B13" s="544"/>
      <c r="C13" s="545"/>
      <c r="D13" s="856">
        <v>0</v>
      </c>
      <c r="E13" s="856">
        <v>0</v>
      </c>
      <c r="F13" s="856">
        <v>0</v>
      </c>
      <c r="G13" s="856">
        <v>0</v>
      </c>
      <c r="H13" s="856">
        <v>0</v>
      </c>
      <c r="I13" s="856">
        <v>0</v>
      </c>
      <c r="J13" s="856">
        <v>0</v>
      </c>
      <c r="K13" s="844">
        <v>0</v>
      </c>
      <c r="L13" s="857">
        <v>0</v>
      </c>
      <c r="M13" s="858"/>
    </row>
    <row r="14" spans="1:13" s="546" customFormat="1" ht="15.75" customHeight="1" hidden="1">
      <c r="A14" s="751" t="s">
        <v>1583</v>
      </c>
      <c r="B14" s="544"/>
      <c r="C14" s="545"/>
      <c r="D14" s="856">
        <v>0</v>
      </c>
      <c r="E14" s="856">
        <v>0</v>
      </c>
      <c r="F14" s="856">
        <v>0</v>
      </c>
      <c r="G14" s="856">
        <v>0</v>
      </c>
      <c r="H14" s="856">
        <v>0</v>
      </c>
      <c r="I14" s="856">
        <v>0</v>
      </c>
      <c r="J14" s="856">
        <v>0</v>
      </c>
      <c r="K14" s="844">
        <v>0</v>
      </c>
      <c r="L14" s="857">
        <v>0</v>
      </c>
      <c r="M14" s="858"/>
    </row>
    <row r="15" spans="1:13" s="546" customFormat="1" ht="15.75" customHeight="1" hidden="1">
      <c r="A15" s="751" t="s">
        <v>1586</v>
      </c>
      <c r="B15" s="544"/>
      <c r="C15" s="545"/>
      <c r="D15" s="856">
        <v>0</v>
      </c>
      <c r="E15" s="856">
        <v>0</v>
      </c>
      <c r="F15" s="856">
        <v>0</v>
      </c>
      <c r="G15" s="856">
        <v>0</v>
      </c>
      <c r="H15" s="856">
        <v>0</v>
      </c>
      <c r="I15" s="856">
        <v>0</v>
      </c>
      <c r="J15" s="856">
        <v>0</v>
      </c>
      <c r="K15" s="844">
        <v>0</v>
      </c>
      <c r="L15" s="857">
        <v>0</v>
      </c>
      <c r="M15" s="858">
        <v>71622942000</v>
      </c>
    </row>
    <row r="16" spans="1:13" s="546" customFormat="1" ht="15.75" customHeight="1" hidden="1">
      <c r="A16" s="751" t="s">
        <v>104</v>
      </c>
      <c r="B16" s="515"/>
      <c r="C16" s="545"/>
      <c r="D16" s="856">
        <v>0</v>
      </c>
      <c r="E16" s="856">
        <v>0</v>
      </c>
      <c r="F16" s="856">
        <v>0</v>
      </c>
      <c r="G16" s="856">
        <v>0</v>
      </c>
      <c r="H16" s="856">
        <v>0</v>
      </c>
      <c r="I16" s="856">
        <v>0</v>
      </c>
      <c r="J16" s="856">
        <v>0</v>
      </c>
      <c r="K16" s="844">
        <v>0</v>
      </c>
      <c r="L16" s="857">
        <v>0</v>
      </c>
      <c r="M16" s="1004">
        <v>2.86491768</v>
      </c>
    </row>
    <row r="17" spans="1:13" s="303" customFormat="1" ht="15.75" customHeight="1">
      <c r="A17" s="753" t="s">
        <v>1704</v>
      </c>
      <c r="B17" s="593"/>
      <c r="C17" s="593"/>
      <c r="D17" s="859">
        <v>25000000000</v>
      </c>
      <c r="E17" s="859">
        <v>0</v>
      </c>
      <c r="F17" s="859">
        <v>0</v>
      </c>
      <c r="G17" s="859">
        <v>0</v>
      </c>
      <c r="H17" s="859">
        <v>17605530111</v>
      </c>
      <c r="I17" s="859">
        <v>2561620134</v>
      </c>
      <c r="J17" s="859">
        <v>0</v>
      </c>
      <c r="K17" s="859">
        <v>29761683276</v>
      </c>
      <c r="L17" s="859">
        <v>74928833521</v>
      </c>
      <c r="M17" s="831"/>
    </row>
    <row r="18" spans="1:13" s="303" customFormat="1" ht="15.75" customHeight="1">
      <c r="A18" s="753" t="s">
        <v>1705</v>
      </c>
      <c r="B18" s="593"/>
      <c r="C18" s="593"/>
      <c r="D18" s="859">
        <v>25000000000</v>
      </c>
      <c r="E18" s="859">
        <v>0</v>
      </c>
      <c r="F18" s="859">
        <v>0</v>
      </c>
      <c r="G18" s="859">
        <v>0</v>
      </c>
      <c r="H18" s="859">
        <v>21340666214</v>
      </c>
      <c r="I18" s="859">
        <v>2561620134</v>
      </c>
      <c r="J18" s="859">
        <v>0</v>
      </c>
      <c r="K18" s="859">
        <v>23485431999</v>
      </c>
      <c r="L18" s="859">
        <v>72387718347</v>
      </c>
      <c r="M18" s="831">
        <v>0</v>
      </c>
    </row>
    <row r="19" spans="1:13" s="546" customFormat="1" ht="15.75" customHeight="1" hidden="1">
      <c r="A19" s="425" t="s">
        <v>36</v>
      </c>
      <c r="B19" s="544"/>
      <c r="C19" s="545"/>
      <c r="D19" s="854">
        <v>0</v>
      </c>
      <c r="E19" s="854"/>
      <c r="F19" s="854"/>
      <c r="G19" s="854">
        <v>0</v>
      </c>
      <c r="H19" s="854">
        <v>0</v>
      </c>
      <c r="I19" s="854">
        <v>0</v>
      </c>
      <c r="J19" s="854">
        <v>0</v>
      </c>
      <c r="K19" s="844">
        <v>0</v>
      </c>
      <c r="L19" s="860">
        <v>0</v>
      </c>
      <c r="M19" s="858"/>
    </row>
    <row r="20" spans="1:13" s="546" customFormat="1" ht="15.75" customHeight="1">
      <c r="A20" s="425" t="s">
        <v>37</v>
      </c>
      <c r="B20" s="544"/>
      <c r="C20" s="545"/>
      <c r="D20" s="854">
        <v>0</v>
      </c>
      <c r="E20" s="854">
        <v>0</v>
      </c>
      <c r="F20" s="854"/>
      <c r="G20" s="854">
        <v>0</v>
      </c>
      <c r="H20" s="854">
        <v>0</v>
      </c>
      <c r="I20" s="854">
        <v>0</v>
      </c>
      <c r="J20" s="854">
        <v>0</v>
      </c>
      <c r="K20" s="844">
        <v>13051616588</v>
      </c>
      <c r="L20" s="860">
        <v>13051616588</v>
      </c>
      <c r="M20" s="858"/>
    </row>
    <row r="21" spans="1:13" s="546" customFormat="1" ht="15.75" customHeight="1" hidden="1">
      <c r="A21" s="425" t="s">
        <v>101</v>
      </c>
      <c r="B21" s="544"/>
      <c r="C21" s="545"/>
      <c r="D21" s="854">
        <v>0</v>
      </c>
      <c r="E21" s="854">
        <v>0</v>
      </c>
      <c r="F21" s="854"/>
      <c r="G21" s="854">
        <v>0</v>
      </c>
      <c r="H21" s="854">
        <v>0</v>
      </c>
      <c r="I21" s="854">
        <v>0</v>
      </c>
      <c r="J21" s="854">
        <v>0</v>
      </c>
      <c r="K21" s="844">
        <v>0</v>
      </c>
      <c r="L21" s="860">
        <v>0</v>
      </c>
      <c r="M21" s="858"/>
    </row>
    <row r="22" spans="1:13" s="546" customFormat="1" ht="15.75" customHeight="1" hidden="1">
      <c r="A22" s="425" t="s">
        <v>1582</v>
      </c>
      <c r="B22" s="544"/>
      <c r="C22" s="545"/>
      <c r="D22" s="854">
        <v>0</v>
      </c>
      <c r="E22" s="854">
        <v>0</v>
      </c>
      <c r="F22" s="854"/>
      <c r="G22" s="854">
        <v>0</v>
      </c>
      <c r="H22" s="854">
        <v>0</v>
      </c>
      <c r="I22" s="854">
        <v>0</v>
      </c>
      <c r="J22" s="854">
        <v>0</v>
      </c>
      <c r="K22" s="844">
        <v>0</v>
      </c>
      <c r="L22" s="860">
        <v>0</v>
      </c>
      <c r="M22" s="858"/>
    </row>
    <row r="23" spans="1:13" s="546" customFormat="1" ht="15.75" customHeight="1" hidden="1">
      <c r="A23" s="751" t="s">
        <v>1587</v>
      </c>
      <c r="B23" s="544"/>
      <c r="C23" s="545"/>
      <c r="D23" s="854">
        <v>0</v>
      </c>
      <c r="E23" s="854">
        <v>0</v>
      </c>
      <c r="F23" s="854"/>
      <c r="G23" s="854">
        <v>0</v>
      </c>
      <c r="H23" s="854">
        <v>0</v>
      </c>
      <c r="I23" s="854">
        <v>0</v>
      </c>
      <c r="J23" s="854">
        <v>0</v>
      </c>
      <c r="K23" s="844">
        <v>0</v>
      </c>
      <c r="L23" s="860">
        <v>0</v>
      </c>
      <c r="M23" s="858"/>
    </row>
    <row r="24" spans="1:13" s="546" customFormat="1" ht="15" hidden="1">
      <c r="A24" s="751" t="s">
        <v>1586</v>
      </c>
      <c r="B24" s="544"/>
      <c r="C24" s="545"/>
      <c r="D24" s="854">
        <v>0</v>
      </c>
      <c r="E24" s="854">
        <v>0</v>
      </c>
      <c r="F24" s="854"/>
      <c r="G24" s="854">
        <v>0</v>
      </c>
      <c r="H24" s="854">
        <v>0</v>
      </c>
      <c r="I24" s="854">
        <v>0</v>
      </c>
      <c r="J24" s="854">
        <v>0</v>
      </c>
      <c r="K24" s="844">
        <v>0</v>
      </c>
      <c r="L24" s="860">
        <v>0</v>
      </c>
      <c r="M24" s="1004">
        <v>0</v>
      </c>
    </row>
    <row r="25" spans="1:13" s="546" customFormat="1" ht="15" hidden="1">
      <c r="A25" s="751" t="s">
        <v>1713</v>
      </c>
      <c r="B25" s="544"/>
      <c r="C25" s="545"/>
      <c r="D25" s="854">
        <v>0</v>
      </c>
      <c r="E25" s="854">
        <v>0</v>
      </c>
      <c r="F25" s="854"/>
      <c r="G25" s="854">
        <v>0</v>
      </c>
      <c r="H25" s="854">
        <v>0</v>
      </c>
      <c r="I25" s="854">
        <v>0</v>
      </c>
      <c r="J25" s="854"/>
      <c r="K25" s="844">
        <v>0</v>
      </c>
      <c r="L25" s="860">
        <v>0</v>
      </c>
      <c r="M25" s="858"/>
    </row>
    <row r="26" spans="1:13" s="546" customFormat="1" ht="15">
      <c r="A26" s="751" t="s">
        <v>1585</v>
      </c>
      <c r="B26" s="544"/>
      <c r="C26" s="545"/>
      <c r="D26" s="854">
        <v>0</v>
      </c>
      <c r="E26" s="854">
        <v>0</v>
      </c>
      <c r="F26" s="854"/>
      <c r="G26" s="854">
        <v>0</v>
      </c>
      <c r="H26" s="854">
        <v>0</v>
      </c>
      <c r="I26" s="854">
        <v>0</v>
      </c>
      <c r="J26" s="854">
        <v>0</v>
      </c>
      <c r="K26" s="844">
        <v>-1300000000</v>
      </c>
      <c r="L26" s="860">
        <v>-1300000000</v>
      </c>
      <c r="M26" s="858"/>
    </row>
    <row r="27" spans="1:13" s="546" customFormat="1" ht="15" hidden="1">
      <c r="A27" s="751" t="s">
        <v>104</v>
      </c>
      <c r="B27" s="544"/>
      <c r="C27" s="545"/>
      <c r="D27" s="854">
        <v>0</v>
      </c>
      <c r="E27" s="854">
        <v>0</v>
      </c>
      <c r="F27" s="854"/>
      <c r="G27" s="854">
        <v>0</v>
      </c>
      <c r="H27" s="854">
        <v>0</v>
      </c>
      <c r="I27" s="854">
        <v>0</v>
      </c>
      <c r="J27" s="854">
        <v>0</v>
      </c>
      <c r="K27" s="844">
        <v>0</v>
      </c>
      <c r="L27" s="860">
        <v>0</v>
      </c>
      <c r="M27" s="858"/>
    </row>
    <row r="28" spans="1:13" s="303" customFormat="1" ht="14.25">
      <c r="A28" s="765" t="s">
        <v>1706</v>
      </c>
      <c r="B28" s="660"/>
      <c r="C28" s="660"/>
      <c r="D28" s="861">
        <v>25000000000</v>
      </c>
      <c r="E28" s="861">
        <v>0</v>
      </c>
      <c r="F28" s="861">
        <v>0</v>
      </c>
      <c r="G28" s="861">
        <v>0</v>
      </c>
      <c r="H28" s="861">
        <v>21340666214</v>
      </c>
      <c r="I28" s="861">
        <v>2561620134</v>
      </c>
      <c r="J28" s="861">
        <v>0</v>
      </c>
      <c r="K28" s="861">
        <v>35237048587</v>
      </c>
      <c r="L28" s="861">
        <v>84139334935</v>
      </c>
      <c r="M28" s="831">
        <v>0</v>
      </c>
    </row>
    <row r="29" spans="4:14" s="766" customFormat="1" ht="15" customHeight="1">
      <c r="D29" s="862">
        <v>0</v>
      </c>
      <c r="E29" s="862">
        <v>0</v>
      </c>
      <c r="F29" s="862">
        <v>0</v>
      </c>
      <c r="G29" s="862">
        <v>0</v>
      </c>
      <c r="H29" s="862">
        <v>0</v>
      </c>
      <c r="I29" s="862"/>
      <c r="J29" s="862"/>
      <c r="K29" s="863"/>
      <c r="L29" s="863">
        <v>0</v>
      </c>
      <c r="M29" s="862"/>
      <c r="N29" s="767"/>
    </row>
    <row r="30" spans="1:13" s="202" customFormat="1" ht="15.75" customHeight="1">
      <c r="A30" s="768"/>
      <c r="B30" s="281"/>
      <c r="C30" s="281"/>
      <c r="D30" s="864"/>
      <c r="E30" s="864"/>
      <c r="F30" s="864"/>
      <c r="G30" s="864"/>
      <c r="H30" s="864"/>
      <c r="I30" s="865"/>
      <c r="J30" s="866"/>
      <c r="K30" s="867"/>
      <c r="L30" s="868"/>
      <c r="M30" s="869"/>
    </row>
    <row r="31" spans="1:13" s="202" customFormat="1" ht="15.75" customHeight="1">
      <c r="A31" s="198"/>
      <c r="B31" s="769"/>
      <c r="C31" s="769"/>
      <c r="D31" s="870"/>
      <c r="E31" s="865"/>
      <c r="F31" s="871"/>
      <c r="G31" s="871"/>
      <c r="H31" s="865"/>
      <c r="I31" s="872"/>
      <c r="J31" s="872"/>
      <c r="K31" s="872"/>
      <c r="L31" s="868"/>
      <c r="M31" s="869"/>
    </row>
    <row r="32" spans="1:13" s="202" customFormat="1" ht="15.75" customHeight="1">
      <c r="A32" s="198"/>
      <c r="B32" s="770"/>
      <c r="C32" s="198"/>
      <c r="D32" s="873"/>
      <c r="E32" s="864"/>
      <c r="F32" s="874"/>
      <c r="G32" s="875"/>
      <c r="H32" s="876"/>
      <c r="I32" s="877"/>
      <c r="J32" s="877"/>
      <c r="K32" s="877"/>
      <c r="L32" s="868"/>
      <c r="M32" s="869"/>
    </row>
    <row r="33" spans="1:13" s="202" customFormat="1" ht="15.75" customHeight="1">
      <c r="A33" s="198"/>
      <c r="B33" s="771"/>
      <c r="C33" s="198"/>
      <c r="D33" s="878"/>
      <c r="E33" s="879"/>
      <c r="F33" s="875"/>
      <c r="G33" s="875"/>
      <c r="H33" s="876"/>
      <c r="I33" s="877"/>
      <c r="J33" s="877"/>
      <c r="K33" s="877"/>
      <c r="L33" s="868"/>
      <c r="M33" s="869"/>
    </row>
    <row r="34" spans="1:13" s="202" customFormat="1" ht="15.75" customHeight="1">
      <c r="A34" s="198"/>
      <c r="B34" s="771"/>
      <c r="C34" s="198"/>
      <c r="D34" s="878"/>
      <c r="E34" s="879"/>
      <c r="F34" s="875"/>
      <c r="G34" s="875"/>
      <c r="H34" s="876"/>
      <c r="I34" s="877"/>
      <c r="J34" s="877"/>
      <c r="K34" s="877"/>
      <c r="L34" s="868"/>
      <c r="M34" s="869"/>
    </row>
    <row r="35" spans="1:13" s="202" customFormat="1" ht="15.75" customHeight="1">
      <c r="A35" s="198"/>
      <c r="B35" s="771"/>
      <c r="C35" s="198"/>
      <c r="D35" s="878"/>
      <c r="E35" s="879"/>
      <c r="F35" s="875"/>
      <c r="G35" s="875"/>
      <c r="H35" s="876"/>
      <c r="I35" s="877"/>
      <c r="J35" s="877"/>
      <c r="K35" s="877"/>
      <c r="L35" s="868"/>
      <c r="M35" s="869"/>
    </row>
    <row r="36" spans="1:13" s="774" customFormat="1" ht="15.75" customHeight="1">
      <c r="A36" s="772"/>
      <c r="B36" s="773"/>
      <c r="C36" s="772"/>
      <c r="D36" s="880"/>
      <c r="E36" s="881"/>
      <c r="F36" s="882"/>
      <c r="G36" s="882"/>
      <c r="H36" s="883"/>
      <c r="I36" s="884"/>
      <c r="J36" s="884"/>
      <c r="K36" s="884"/>
      <c r="L36" s="885"/>
      <c r="M36" s="882"/>
    </row>
    <row r="37" spans="4:13" ht="12.75">
      <c r="D37" s="865"/>
      <c r="E37" s="865"/>
      <c r="F37" s="865"/>
      <c r="G37" s="865"/>
      <c r="H37" s="865"/>
      <c r="I37" s="865"/>
      <c r="J37" s="865"/>
      <c r="K37" s="876"/>
      <c r="L37" s="865"/>
      <c r="M37" s="865"/>
    </row>
    <row r="38" spans="4:13" ht="12.75">
      <c r="D38" s="865"/>
      <c r="E38" s="865"/>
      <c r="F38" s="865"/>
      <c r="G38" s="865"/>
      <c r="H38" s="865"/>
      <c r="I38" s="865"/>
      <c r="J38" s="865"/>
      <c r="K38" s="876"/>
      <c r="L38" s="865"/>
      <c r="M38" s="865"/>
    </row>
    <row r="39" spans="4:13" ht="12.75">
      <c r="D39" s="865"/>
      <c r="E39" s="865"/>
      <c r="F39" s="865"/>
      <c r="G39" s="865"/>
      <c r="H39" s="865"/>
      <c r="I39" s="865"/>
      <c r="J39" s="865"/>
      <c r="K39" s="876"/>
      <c r="L39" s="865"/>
      <c r="M39" s="865"/>
    </row>
    <row r="40" spans="4:13" ht="12.75">
      <c r="D40" s="865"/>
      <c r="E40" s="865"/>
      <c r="F40" s="865"/>
      <c r="G40" s="865"/>
      <c r="H40" s="865"/>
      <c r="I40" s="865"/>
      <c r="J40" s="865"/>
      <c r="K40" s="876"/>
      <c r="L40" s="865"/>
      <c r="M40" s="865"/>
    </row>
    <row r="41" spans="4:13" ht="12.75">
      <c r="D41" s="865"/>
      <c r="E41" s="865"/>
      <c r="F41" s="865"/>
      <c r="G41" s="865"/>
      <c r="H41" s="865"/>
      <c r="I41" s="865"/>
      <c r="J41" s="865"/>
      <c r="K41" s="876"/>
      <c r="L41" s="865"/>
      <c r="M41" s="865"/>
    </row>
    <row r="42" spans="4:13" ht="12.75">
      <c r="D42" s="865"/>
      <c r="E42" s="865"/>
      <c r="F42" s="865"/>
      <c r="G42" s="865"/>
      <c r="H42" s="865"/>
      <c r="I42" s="865"/>
      <c r="J42" s="865"/>
      <c r="K42" s="876"/>
      <c r="L42" s="865"/>
      <c r="M42" s="865"/>
    </row>
  </sheetData>
  <sheetProtection/>
  <mergeCells count="1">
    <mergeCell ref="A8:C8"/>
  </mergeCells>
  <printOptions/>
  <pageMargins left="0.67" right="0.5" top="0.75" bottom="0.25" header="0.25" footer="0.25"/>
  <pageSetup horizontalDpi="300" verticalDpi="300" orientation="landscape" paperSize="9" r:id="rId1"/>
  <headerFooter alignWithMargins="0">
    <oddFooter xml:space="preserve">&amp;L&amp;"VNI-Times,Italic"&amp;9Caùc thuyeát minh naøy laø boä phaän hôïp thaønh caùc Baùo caùo taøi chính&amp;R&amp;"VNI-Times,Italic"&amp;9Trang  &amp;P+28
 </oddFooter>
  </headerFooter>
</worksheet>
</file>

<file path=xl/worksheets/sheet18.xml><?xml version="1.0" encoding="utf-8"?>
<worksheet xmlns="http://schemas.openxmlformats.org/spreadsheetml/2006/main" xmlns:r="http://schemas.openxmlformats.org/officeDocument/2006/relationships">
  <dimension ref="A1:IV22"/>
  <sheetViews>
    <sheetView zoomScalePageLayoutView="0" workbookViewId="0" topLeftCell="A1">
      <selection activeCell="C20" sqref="C20"/>
    </sheetView>
  </sheetViews>
  <sheetFormatPr defaultColWidth="9.140625" defaultRowHeight="12.75"/>
  <cols>
    <col min="1" max="1" width="4.00390625" style="0" customWidth="1"/>
    <col min="2" max="2" width="4.421875" style="0" customWidth="1"/>
    <col min="4" max="4" width="34.28125" style="0" customWidth="1"/>
    <col min="5" max="5" width="17.7109375" style="0" customWidth="1"/>
    <col min="6" max="6" width="0.9921875" style="0" customWidth="1"/>
    <col min="7" max="7" width="19.7109375" style="0" customWidth="1"/>
    <col min="8" max="8" width="0.9921875" style="0" customWidth="1"/>
    <col min="9" max="9" width="17.7109375" style="0" customWidth="1"/>
    <col min="10" max="10" width="0.9921875" style="0" customWidth="1"/>
    <col min="11" max="11" width="19.7109375" style="0" customWidth="1"/>
    <col min="12" max="12" width="15.140625" style="0" bestFit="1" customWidth="1"/>
    <col min="13" max="13" width="14.57421875" style="0" bestFit="1" customWidth="1"/>
    <col min="15" max="15" width="15.8515625" style="0" customWidth="1"/>
  </cols>
  <sheetData>
    <row r="1" spans="1:256" s="198" customFormat="1" ht="15">
      <c r="A1" s="792" t="e">
        <f>dautuNH!A1</f>
        <v>#REF!</v>
      </c>
      <c r="B1" s="204"/>
      <c r="E1" s="199"/>
      <c r="G1" s="285"/>
      <c r="K1" s="317" t="s">
        <v>445</v>
      </c>
      <c r="N1" s="793"/>
      <c r="O1" s="743"/>
      <c r="P1" s="202"/>
      <c r="Q1" s="202"/>
      <c r="R1" s="202"/>
      <c r="S1" s="202"/>
      <c r="T1" s="202"/>
      <c r="U1" s="202"/>
      <c r="V1" s="202"/>
      <c r="W1" s="202"/>
      <c r="X1" s="202"/>
      <c r="IR1" s="202"/>
      <c r="IS1" s="202"/>
      <c r="IT1" s="202"/>
      <c r="IU1" s="202"/>
      <c r="IV1" s="202"/>
    </row>
    <row r="2" spans="1:256" s="198" customFormat="1" ht="15">
      <c r="A2" s="792"/>
      <c r="B2" s="204"/>
      <c r="E2" s="199"/>
      <c r="G2" s="285"/>
      <c r="K2" s="212"/>
      <c r="L2" s="212"/>
      <c r="M2" s="309"/>
      <c r="N2" s="793"/>
      <c r="O2" s="743"/>
      <c r="P2" s="202"/>
      <c r="Q2" s="202"/>
      <c r="R2" s="202"/>
      <c r="S2" s="202"/>
      <c r="T2" s="202"/>
      <c r="U2" s="202"/>
      <c r="V2" s="202"/>
      <c r="W2" s="202"/>
      <c r="X2" s="202"/>
      <c r="IR2" s="202"/>
      <c r="IS2" s="202"/>
      <c r="IT2" s="202"/>
      <c r="IU2" s="202"/>
      <c r="IV2" s="202"/>
    </row>
    <row r="3" spans="1:15" s="202" customFormat="1" ht="18.75">
      <c r="A3" s="744" t="str">
        <f>'[1]TM'!A3</f>
        <v>THUYẾT MINH BÁO CÁO TÀI CHÍNH</v>
      </c>
      <c r="B3" s="745"/>
      <c r="C3" s="745"/>
      <c r="D3" s="745"/>
      <c r="E3" s="745"/>
      <c r="F3" s="745"/>
      <c r="G3" s="745"/>
      <c r="H3" s="745"/>
      <c r="I3" s="745"/>
      <c r="J3" s="745"/>
      <c r="K3" s="209"/>
      <c r="L3" s="209"/>
      <c r="M3" s="794"/>
      <c r="N3" s="795"/>
      <c r="O3" s="743"/>
    </row>
    <row r="4" spans="1:15" s="202" customFormat="1" ht="15">
      <c r="A4" s="796" t="str">
        <f>dautuNH!A4</f>
        <v>Cho thời kỳ từ ngày 01/01/2013 đến 30/6/2013</v>
      </c>
      <c r="B4" s="748"/>
      <c r="C4" s="748"/>
      <c r="D4" s="748"/>
      <c r="E4" s="748"/>
      <c r="F4" s="748"/>
      <c r="G4" s="748"/>
      <c r="H4" s="748"/>
      <c r="I4" s="748"/>
      <c r="J4" s="748"/>
      <c r="K4" s="469" t="s">
        <v>446</v>
      </c>
      <c r="L4" s="221"/>
      <c r="M4" s="469"/>
      <c r="N4" s="797"/>
      <c r="O4" s="743"/>
    </row>
    <row r="6" spans="1:11" ht="15">
      <c r="A6" s="811" t="s">
        <v>1383</v>
      </c>
      <c r="B6" s="229" t="s">
        <v>1293</v>
      </c>
      <c r="C6" s="751"/>
      <c r="D6" s="751"/>
      <c r="E6" s="751"/>
      <c r="F6" s="751"/>
      <c r="G6" s="812"/>
      <c r="H6" s="751"/>
      <c r="I6" s="317"/>
      <c r="J6" s="317"/>
      <c r="K6" s="317"/>
    </row>
    <row r="7" spans="1:11" ht="15">
      <c r="A7" s="811"/>
      <c r="B7" s="229"/>
      <c r="C7" s="751"/>
      <c r="D7" s="751"/>
      <c r="E7" s="1123" t="e">
        <f>#REF!</f>
        <v>#REF!</v>
      </c>
      <c r="F7" s="1123"/>
      <c r="G7" s="1123"/>
      <c r="H7" s="534"/>
      <c r="I7" s="1126" t="e">
        <f>#REF!</f>
        <v>#REF!</v>
      </c>
      <c r="J7" s="1126"/>
      <c r="K7" s="1126"/>
    </row>
    <row r="8" spans="1:11" ht="15">
      <c r="A8" s="811"/>
      <c r="B8" s="229"/>
      <c r="C8" s="751"/>
      <c r="D8" s="751"/>
      <c r="E8" s="580" t="s">
        <v>315</v>
      </c>
      <c r="F8" s="581"/>
      <c r="G8" s="580" t="s">
        <v>316</v>
      </c>
      <c r="H8" s="637"/>
      <c r="I8" s="583" t="s">
        <v>315</v>
      </c>
      <c r="J8" s="581"/>
      <c r="K8" s="583" t="s">
        <v>316</v>
      </c>
    </row>
    <row r="9" spans="1:11" ht="18" customHeight="1">
      <c r="A9" s="811"/>
      <c r="B9" s="754" t="s">
        <v>154</v>
      </c>
      <c r="C9" s="754"/>
      <c r="D9" s="754"/>
      <c r="E9" s="638">
        <v>0</v>
      </c>
      <c r="F9" s="638"/>
      <c r="G9" s="638">
        <v>0</v>
      </c>
      <c r="H9" s="638"/>
      <c r="I9" s="600">
        <v>0</v>
      </c>
      <c r="J9" s="600"/>
      <c r="K9" s="600">
        <v>0</v>
      </c>
    </row>
    <row r="10" spans="1:11" ht="18" customHeight="1">
      <c r="A10" s="811"/>
      <c r="B10" s="754" t="s">
        <v>155</v>
      </c>
      <c r="C10" s="754"/>
      <c r="D10" s="754"/>
      <c r="E10" s="638">
        <v>0</v>
      </c>
      <c r="F10" s="638"/>
      <c r="G10" s="638">
        <v>0</v>
      </c>
      <c r="H10" s="638"/>
      <c r="I10" s="600">
        <v>0</v>
      </c>
      <c r="J10" s="600"/>
      <c r="K10" s="600">
        <v>0</v>
      </c>
    </row>
    <row r="11" spans="1:13" s="814" customFormat="1" ht="18" customHeight="1">
      <c r="A11" s="811"/>
      <c r="B11" s="754" t="s">
        <v>156</v>
      </c>
      <c r="C11" s="754"/>
      <c r="D11" s="754"/>
      <c r="E11" s="231">
        <v>0</v>
      </c>
      <c r="F11" s="231"/>
      <c r="G11" s="231">
        <f>G12+G19</f>
        <v>0</v>
      </c>
      <c r="H11" s="231"/>
      <c r="I11" s="231">
        <v>0</v>
      </c>
      <c r="J11" s="317"/>
      <c r="K11" s="231">
        <f>K12+K16+K19</f>
        <v>0</v>
      </c>
      <c r="L11" s="813">
        <f>G11-'CDKT '!I69</f>
        <v>-30000000000</v>
      </c>
      <c r="M11" s="813">
        <f>K11-'CDKT '!K69</f>
        <v>-30000000000</v>
      </c>
    </row>
    <row r="12" spans="1:11" s="814" customFormat="1" ht="15.75" customHeight="1">
      <c r="A12" s="811"/>
      <c r="B12" s="236"/>
      <c r="C12" s="751" t="s">
        <v>157</v>
      </c>
      <c r="D12" s="751"/>
      <c r="E12" s="238">
        <f aca="true" t="shared" si="0" ref="E12:K12">SUM(E13:E15)</f>
        <v>0</v>
      </c>
      <c r="F12" s="238">
        <f t="shared" si="0"/>
        <v>0</v>
      </c>
      <c r="G12" s="238">
        <f t="shared" si="0"/>
        <v>0</v>
      </c>
      <c r="H12" s="238">
        <f t="shared" si="0"/>
        <v>0</v>
      </c>
      <c r="I12" s="238">
        <f t="shared" si="0"/>
        <v>0</v>
      </c>
      <c r="J12" s="238">
        <f t="shared" si="0"/>
        <v>0</v>
      </c>
      <c r="K12" s="238">
        <f t="shared" si="0"/>
        <v>0</v>
      </c>
    </row>
    <row r="13" spans="1:11" s="814" customFormat="1" ht="15" hidden="1">
      <c r="A13" s="815"/>
      <c r="B13" s="245"/>
      <c r="C13" s="816" t="s">
        <v>991</v>
      </c>
      <c r="D13" s="757"/>
      <c r="E13" s="246">
        <v>0</v>
      </c>
      <c r="F13" s="246"/>
      <c r="G13" s="246">
        <v>0</v>
      </c>
      <c r="H13" s="246"/>
      <c r="I13" s="246">
        <v>0</v>
      </c>
      <c r="J13" s="323"/>
      <c r="K13" s="323">
        <v>0</v>
      </c>
    </row>
    <row r="14" spans="1:11" s="814" customFormat="1" ht="15.75" customHeight="1">
      <c r="A14" s="815"/>
      <c r="B14" s="245"/>
      <c r="C14" s="816"/>
      <c r="D14" s="757"/>
      <c r="E14" s="246">
        <v>0</v>
      </c>
      <c r="F14" s="246"/>
      <c r="G14" s="246">
        <v>0</v>
      </c>
      <c r="H14" s="246"/>
      <c r="I14" s="246">
        <v>0</v>
      </c>
      <c r="J14" s="323"/>
      <c r="K14" s="323">
        <v>0</v>
      </c>
    </row>
    <row r="15" spans="1:11" s="814" customFormat="1" ht="15.75" customHeight="1">
      <c r="A15" s="815"/>
      <c r="B15" s="245"/>
      <c r="C15" s="816"/>
      <c r="D15" s="757"/>
      <c r="E15" s="246">
        <v>0</v>
      </c>
      <c r="F15" s="246"/>
      <c r="G15" s="246">
        <v>0</v>
      </c>
      <c r="H15" s="246"/>
      <c r="I15" s="246">
        <v>0</v>
      </c>
      <c r="J15" s="323"/>
      <c r="K15" s="323">
        <v>0</v>
      </c>
    </row>
    <row r="16" spans="1:11" s="814" customFormat="1" ht="15" hidden="1">
      <c r="A16" s="811"/>
      <c r="B16" s="236"/>
      <c r="C16" s="751" t="s">
        <v>159</v>
      </c>
      <c r="D16" s="751"/>
      <c r="E16" s="238">
        <f aca="true" t="shared" si="1" ref="E16:K16">SUM(E17:E18)</f>
        <v>0</v>
      </c>
      <c r="F16" s="238">
        <f t="shared" si="1"/>
        <v>0</v>
      </c>
      <c r="G16" s="238">
        <f t="shared" si="1"/>
        <v>0</v>
      </c>
      <c r="H16" s="238">
        <f t="shared" si="1"/>
        <v>0</v>
      </c>
      <c r="I16" s="238"/>
      <c r="J16" s="238">
        <f t="shared" si="1"/>
        <v>0</v>
      </c>
      <c r="K16" s="238">
        <f t="shared" si="1"/>
        <v>0</v>
      </c>
    </row>
    <row r="17" spans="1:11" s="814" customFormat="1" ht="15" hidden="1">
      <c r="A17" s="815"/>
      <c r="B17" s="245"/>
      <c r="C17" s="816" t="s">
        <v>992</v>
      </c>
      <c r="D17" s="757"/>
      <c r="E17" s="246">
        <v>0</v>
      </c>
      <c r="F17" s="246"/>
      <c r="G17" s="246">
        <v>0</v>
      </c>
      <c r="H17" s="246"/>
      <c r="I17" s="246"/>
      <c r="J17" s="323"/>
      <c r="K17" s="246">
        <v>0</v>
      </c>
    </row>
    <row r="18" spans="1:11" s="814" customFormat="1" ht="15" hidden="1">
      <c r="A18" s="815"/>
      <c r="B18" s="245"/>
      <c r="C18" s="816" t="s">
        <v>993</v>
      </c>
      <c r="D18" s="757"/>
      <c r="E18" s="246">
        <v>0</v>
      </c>
      <c r="F18" s="323"/>
      <c r="G18" s="246">
        <v>0</v>
      </c>
      <c r="H18" s="246"/>
      <c r="I18" s="246"/>
      <c r="J18" s="323"/>
      <c r="K18" s="246">
        <v>0</v>
      </c>
    </row>
    <row r="19" spans="1:15" s="814" customFormat="1" ht="15.75" customHeight="1">
      <c r="A19" s="811"/>
      <c r="B19" s="236"/>
      <c r="C19" s="751" t="s">
        <v>1135</v>
      </c>
      <c r="D19" s="751"/>
      <c r="E19" s="238">
        <f aca="true" t="shared" si="2" ref="E19:K19">E20</f>
        <v>0</v>
      </c>
      <c r="F19" s="238">
        <f t="shared" si="2"/>
        <v>0</v>
      </c>
      <c r="G19" s="238">
        <f t="shared" si="2"/>
        <v>0</v>
      </c>
      <c r="H19" s="238">
        <f t="shared" si="2"/>
        <v>0</v>
      </c>
      <c r="I19" s="238">
        <f t="shared" si="2"/>
        <v>0</v>
      </c>
      <c r="J19" s="238">
        <f t="shared" si="2"/>
        <v>0</v>
      </c>
      <c r="K19" s="238">
        <f t="shared" si="2"/>
        <v>0</v>
      </c>
      <c r="O19" s="814" t="s">
        <v>1606</v>
      </c>
    </row>
    <row r="20" spans="1:15" s="814" customFormat="1" ht="15.75" customHeight="1">
      <c r="A20" s="817"/>
      <c r="B20" s="245"/>
      <c r="C20" s="816"/>
      <c r="D20" s="757"/>
      <c r="E20" s="246">
        <v>0</v>
      </c>
      <c r="F20" s="323"/>
      <c r="G20" s="323">
        <v>0</v>
      </c>
      <c r="H20" s="246"/>
      <c r="I20" s="246">
        <v>0</v>
      </c>
      <c r="J20" s="323"/>
      <c r="K20" s="323">
        <v>0</v>
      </c>
      <c r="O20" s="238">
        <v>4864159699</v>
      </c>
    </row>
    <row r="21" spans="1:15" s="814" customFormat="1" ht="18" customHeight="1">
      <c r="A21" s="811"/>
      <c r="B21" s="1182" t="s">
        <v>1297</v>
      </c>
      <c r="C21" s="1183"/>
      <c r="D21" s="1183"/>
      <c r="E21" s="231">
        <v>0</v>
      </c>
      <c r="F21" s="231"/>
      <c r="G21" s="231">
        <v>0</v>
      </c>
      <c r="H21" s="231"/>
      <c r="I21" s="317">
        <v>0</v>
      </c>
      <c r="J21" s="317"/>
      <c r="K21" s="231">
        <v>0</v>
      </c>
      <c r="L21" s="813">
        <f>G21-'CDKT '!I70</f>
        <v>0</v>
      </c>
      <c r="M21" s="813">
        <f>G9+M20</f>
        <v>0</v>
      </c>
      <c r="O21" s="813">
        <f>G12-O20</f>
        <v>-4864159699</v>
      </c>
    </row>
    <row r="22" spans="1:13" ht="21" customHeight="1" thickBot="1">
      <c r="A22" s="516"/>
      <c r="B22" s="431"/>
      <c r="C22" s="431" t="s">
        <v>312</v>
      </c>
      <c r="D22" s="517"/>
      <c r="E22" s="577">
        <f>E9+E10+E11+E21</f>
        <v>0</v>
      </c>
      <c r="F22" s="577"/>
      <c r="G22" s="577">
        <f>G9+G10+G11+G21</f>
        <v>0</v>
      </c>
      <c r="H22" s="818"/>
      <c r="I22" s="577">
        <f>I9+I10+I11+I21</f>
        <v>0</v>
      </c>
      <c r="J22" s="577"/>
      <c r="K22" s="577">
        <f>K11+K21</f>
        <v>0</v>
      </c>
      <c r="L22" s="810">
        <f>G22-'CDKT '!I66</f>
        <v>-41876232404</v>
      </c>
      <c r="M22" s="810">
        <f>K22-'CDKT '!K66</f>
        <v>-41876232404</v>
      </c>
    </row>
    <row r="23" ht="13.5" thickTop="1"/>
  </sheetData>
  <sheetProtection/>
  <mergeCells count="3">
    <mergeCell ref="E7:G7"/>
    <mergeCell ref="I7:K7"/>
    <mergeCell ref="B21:D21"/>
  </mergeCells>
  <printOptions/>
  <pageMargins left="0.7" right="0.7" top="0.75" bottom="0.75" header="0.25" footer="0.25"/>
  <pageSetup horizontalDpi="600" verticalDpi="600" orientation="landscape" paperSize="9" r:id="rId1"/>
  <headerFooter>
    <oddFooter xml:space="preserve">&amp;L&amp;"VNI-Times,Italic"&amp;9Caùc thuyeát minh naøy laø boä phaän hôïp thaønh caùc Baùo caùo taøi chính&amp;R&amp;"VNI-Times,Italic"&amp;9Trang  &amp;P+31 </oddFooter>
  </headerFooter>
</worksheet>
</file>

<file path=xl/worksheets/sheet2.xml><?xml version="1.0" encoding="utf-8"?>
<worksheet xmlns="http://schemas.openxmlformats.org/spreadsheetml/2006/main" xmlns:r="http://schemas.openxmlformats.org/officeDocument/2006/relationships">
  <dimension ref="A1:N158"/>
  <sheetViews>
    <sheetView zoomScalePageLayoutView="0" workbookViewId="0" topLeftCell="A1">
      <pane xSplit="3" ySplit="6" topLeftCell="D118" activePane="bottomRight" state="frozen"/>
      <selection pane="topLeft" activeCell="A1" sqref="A1"/>
      <selection pane="topRight" activeCell="D1" sqref="D1"/>
      <selection pane="bottomLeft" activeCell="A102" sqref="A102"/>
      <selection pane="bottomRight" activeCell="C6" sqref="C6"/>
    </sheetView>
  </sheetViews>
  <sheetFormatPr defaultColWidth="9.140625" defaultRowHeight="12.75"/>
  <cols>
    <col min="1" max="1" width="7.00390625" style="18" customWidth="1"/>
    <col min="2" max="2" width="7.00390625" style="19" customWidth="1"/>
    <col min="3" max="3" width="25.57421875" style="18" customWidth="1"/>
    <col min="4" max="4" width="15.7109375" style="18" customWidth="1"/>
    <col min="5" max="5" width="17.28125" style="18" customWidth="1"/>
    <col min="6" max="6" width="17.8515625" style="18" customWidth="1"/>
    <col min="7" max="7" width="18.28125" style="18" customWidth="1"/>
    <col min="8" max="9" width="16.140625" style="18" customWidth="1"/>
    <col min="10" max="11" width="16.00390625" style="18" customWidth="1"/>
    <col min="12" max="12" width="15.57421875" style="18" customWidth="1"/>
    <col min="13" max="16384" width="9.140625" style="18" customWidth="1"/>
  </cols>
  <sheetData>
    <row r="1" spans="1:14" ht="19.5" customHeight="1">
      <c r="A1" s="20" t="s">
        <v>1806</v>
      </c>
      <c r="B1" s="21"/>
      <c r="C1" s="22"/>
      <c r="D1" s="22"/>
      <c r="E1" s="22"/>
      <c r="F1" s="22"/>
      <c r="G1" s="22"/>
      <c r="H1" s="22"/>
      <c r="I1" s="22"/>
      <c r="J1" s="23"/>
      <c r="K1" s="23"/>
      <c r="L1" s="23"/>
      <c r="M1" s="23"/>
      <c r="N1" s="23"/>
    </row>
    <row r="2" spans="1:14" s="28" customFormat="1" ht="15.75">
      <c r="A2" s="24" t="s">
        <v>1807</v>
      </c>
      <c r="B2" s="25"/>
      <c r="C2" s="26"/>
      <c r="D2" s="26"/>
      <c r="E2" s="26" t="s">
        <v>1808</v>
      </c>
      <c r="F2" s="26"/>
      <c r="G2" s="26"/>
      <c r="H2" s="26"/>
      <c r="I2" s="26"/>
      <c r="J2" s="27"/>
      <c r="K2" s="27"/>
      <c r="L2" s="27"/>
      <c r="M2" s="27"/>
      <c r="N2" s="27"/>
    </row>
    <row r="3" spans="1:14" s="28" customFormat="1" ht="15.75">
      <c r="A3" s="24" t="s">
        <v>1743</v>
      </c>
      <c r="B3" s="25"/>
      <c r="C3" s="26"/>
      <c r="D3" s="26"/>
      <c r="E3" s="26"/>
      <c r="F3" s="26"/>
      <c r="G3" s="26"/>
      <c r="H3" s="26"/>
      <c r="I3" s="26"/>
      <c r="J3" s="27"/>
      <c r="K3" s="27"/>
      <c r="L3" s="27"/>
      <c r="M3" s="27"/>
      <c r="N3" s="27"/>
    </row>
    <row r="4" spans="1:14" s="32" customFormat="1" ht="12.75">
      <c r="A4" s="29"/>
      <c r="B4" s="30"/>
      <c r="C4" s="29"/>
      <c r="D4" s="29"/>
      <c r="E4" s="29"/>
      <c r="F4" s="29"/>
      <c r="G4" s="29"/>
      <c r="H4" s="29"/>
      <c r="I4" s="29"/>
      <c r="J4" s="31"/>
      <c r="K4" s="31"/>
      <c r="L4" s="31"/>
      <c r="M4" s="31"/>
      <c r="N4" s="31"/>
    </row>
    <row r="5" spans="1:14" ht="24" customHeight="1">
      <c r="A5" s="33" t="s">
        <v>1809</v>
      </c>
      <c r="B5" s="34"/>
      <c r="C5" s="35" t="s">
        <v>1810</v>
      </c>
      <c r="D5" s="1065" t="s">
        <v>1811</v>
      </c>
      <c r="E5" s="1065"/>
      <c r="F5" s="1065" t="s">
        <v>1812</v>
      </c>
      <c r="G5" s="1065"/>
      <c r="H5" s="1066" t="s">
        <v>1813</v>
      </c>
      <c r="I5" s="1066"/>
      <c r="J5" s="1067" t="s">
        <v>1814</v>
      </c>
      <c r="K5" s="1067"/>
      <c r="L5" s="36" t="s">
        <v>1815</v>
      </c>
      <c r="M5" s="23"/>
      <c r="N5" s="23"/>
    </row>
    <row r="6" spans="1:14" ht="17.25" customHeight="1">
      <c r="A6" s="37" t="s">
        <v>1816</v>
      </c>
      <c r="B6" s="38" t="s">
        <v>1817</v>
      </c>
      <c r="C6" s="39"/>
      <c r="D6" s="39" t="s">
        <v>1818</v>
      </c>
      <c r="E6" s="39" t="s">
        <v>1819</v>
      </c>
      <c r="F6" s="39" t="s">
        <v>1818</v>
      </c>
      <c r="G6" s="39" t="s">
        <v>1819</v>
      </c>
      <c r="H6" s="39" t="s">
        <v>1818</v>
      </c>
      <c r="I6" s="40" t="s">
        <v>1819</v>
      </c>
      <c r="J6" s="41" t="s">
        <v>1818</v>
      </c>
      <c r="K6" s="42" t="s">
        <v>1819</v>
      </c>
      <c r="L6" s="43"/>
      <c r="M6" s="23"/>
      <c r="N6" s="23"/>
    </row>
    <row r="7" spans="1:14" ht="12.75" customHeight="1">
      <c r="A7" s="44">
        <v>111</v>
      </c>
      <c r="B7" s="45" t="s">
        <v>1820</v>
      </c>
      <c r="C7" s="46" t="s">
        <v>1821</v>
      </c>
      <c r="D7" s="47"/>
      <c r="E7" s="46"/>
      <c r="F7" s="48"/>
      <c r="G7" s="48"/>
      <c r="H7" s="49">
        <f aca="true" t="shared" si="0" ref="H7:H70">MAX(D7+F7-G7-E7,0)</f>
        <v>0</v>
      </c>
      <c r="I7" s="50">
        <f aca="true" t="shared" si="1" ref="I7:I70">MAX(G7+E7-F7-D7,0)</f>
        <v>0</v>
      </c>
      <c r="J7" s="51"/>
      <c r="K7" s="52"/>
      <c r="L7" s="43">
        <f>IF(I7=0,H7-J7+K7,I7-K7+J7)</f>
        <v>0</v>
      </c>
      <c r="M7" s="23"/>
      <c r="N7" s="23"/>
    </row>
    <row r="8" spans="1:14" ht="12.75" customHeight="1">
      <c r="A8" s="53">
        <v>112</v>
      </c>
      <c r="B8" s="54" t="s">
        <v>1820</v>
      </c>
      <c r="C8" s="55" t="s">
        <v>1822</v>
      </c>
      <c r="D8" s="56"/>
      <c r="E8" s="49"/>
      <c r="F8" s="48"/>
      <c r="G8" s="48"/>
      <c r="H8" s="49">
        <f t="shared" si="0"/>
        <v>0</v>
      </c>
      <c r="I8" s="50">
        <f t="shared" si="1"/>
        <v>0</v>
      </c>
      <c r="J8" s="51"/>
      <c r="K8" s="52"/>
      <c r="L8" s="43">
        <f>IF(I8=0,H8-J8+K8,I8-K8+J8)</f>
        <v>0</v>
      </c>
      <c r="M8" s="23"/>
      <c r="N8" s="23"/>
    </row>
    <row r="9" spans="1:14" ht="12.75" customHeight="1">
      <c r="A9" s="53">
        <v>113</v>
      </c>
      <c r="B9" s="54" t="s">
        <v>1820</v>
      </c>
      <c r="C9" s="55" t="s">
        <v>1823</v>
      </c>
      <c r="D9" s="56"/>
      <c r="E9" s="49"/>
      <c r="F9" s="49"/>
      <c r="G9" s="49"/>
      <c r="H9" s="49">
        <f t="shared" si="0"/>
        <v>0</v>
      </c>
      <c r="I9" s="50">
        <f t="shared" si="1"/>
        <v>0</v>
      </c>
      <c r="J9" s="51"/>
      <c r="K9" s="52"/>
      <c r="L9" s="43"/>
      <c r="M9" s="23"/>
      <c r="N9" s="23"/>
    </row>
    <row r="10" spans="1:14" ht="12.75" customHeight="1">
      <c r="A10" s="53">
        <v>121</v>
      </c>
      <c r="B10" s="54" t="s">
        <v>1820</v>
      </c>
      <c r="C10" s="55" t="s">
        <v>1824</v>
      </c>
      <c r="D10" s="56"/>
      <c r="E10" s="49"/>
      <c r="F10" s="49"/>
      <c r="G10" s="49"/>
      <c r="H10" s="49">
        <f t="shared" si="0"/>
        <v>0</v>
      </c>
      <c r="I10" s="50">
        <f t="shared" si="1"/>
        <v>0</v>
      </c>
      <c r="J10" s="51"/>
      <c r="K10" s="52"/>
      <c r="L10" s="43">
        <f>IF(I10=0,H10-J10+K10,I10-K10+J10)</f>
        <v>0</v>
      </c>
      <c r="M10" s="23"/>
      <c r="N10" s="23"/>
    </row>
    <row r="11" spans="1:14" ht="12.75" customHeight="1">
      <c r="A11" s="53">
        <v>128</v>
      </c>
      <c r="B11" s="54" t="s">
        <v>1820</v>
      </c>
      <c r="C11" s="55" t="s">
        <v>1825</v>
      </c>
      <c r="D11" s="56"/>
      <c r="E11" s="49"/>
      <c r="F11" s="49"/>
      <c r="G11" s="49"/>
      <c r="H11" s="49">
        <f t="shared" si="0"/>
        <v>0</v>
      </c>
      <c r="I11" s="50">
        <f t="shared" si="1"/>
        <v>0</v>
      </c>
      <c r="J11" s="51"/>
      <c r="K11" s="52"/>
      <c r="L11" s="43">
        <f>IF(I11=0,H11-J11+K11,I11-K11+J11)</f>
        <v>0</v>
      </c>
      <c r="M11" s="23"/>
      <c r="N11" s="23"/>
    </row>
    <row r="12" spans="1:14" ht="12.75" customHeight="1">
      <c r="A12" s="53">
        <v>129</v>
      </c>
      <c r="B12" s="54" t="s">
        <v>1820</v>
      </c>
      <c r="C12" s="55" t="s">
        <v>1826</v>
      </c>
      <c r="D12" s="49"/>
      <c r="E12" s="56"/>
      <c r="F12" s="49"/>
      <c r="G12" s="49"/>
      <c r="H12" s="49">
        <f t="shared" si="0"/>
        <v>0</v>
      </c>
      <c r="I12" s="50">
        <f t="shared" si="1"/>
        <v>0</v>
      </c>
      <c r="J12" s="51"/>
      <c r="K12" s="52"/>
      <c r="L12" s="43">
        <f>IF(I12=0,H12-J12+K12,I12-K12+J12)</f>
        <v>0</v>
      </c>
      <c r="M12" s="23"/>
      <c r="N12" s="23"/>
    </row>
    <row r="13" spans="1:14" ht="12.75" customHeight="1">
      <c r="A13" s="53">
        <v>131</v>
      </c>
      <c r="B13" s="54" t="s">
        <v>1820</v>
      </c>
      <c r="C13" s="49" t="s">
        <v>1827</v>
      </c>
      <c r="D13" s="56"/>
      <c r="E13" s="56"/>
      <c r="F13" s="48"/>
      <c r="G13" s="48"/>
      <c r="H13" s="49">
        <f t="shared" si="0"/>
        <v>0</v>
      </c>
      <c r="I13" s="50">
        <f t="shared" si="1"/>
        <v>0</v>
      </c>
      <c r="J13" s="51"/>
      <c r="K13" s="52"/>
      <c r="L13" s="43">
        <f>IF(I13=0,H13-J13+K13,I13-K13+J13)</f>
        <v>0</v>
      </c>
      <c r="M13" s="23"/>
      <c r="N13" s="23"/>
    </row>
    <row r="14" spans="1:14" ht="12.75" customHeight="1">
      <c r="A14" s="53"/>
      <c r="B14" s="54" t="s">
        <v>1820</v>
      </c>
      <c r="C14" s="49" t="s">
        <v>1828</v>
      </c>
      <c r="D14" s="49"/>
      <c r="E14" s="49"/>
      <c r="F14" s="49"/>
      <c r="G14" s="49"/>
      <c r="H14" s="49">
        <f t="shared" si="0"/>
        <v>0</v>
      </c>
      <c r="I14" s="50">
        <f t="shared" si="1"/>
        <v>0</v>
      </c>
      <c r="J14" s="51"/>
      <c r="K14" s="52"/>
      <c r="L14" s="43"/>
      <c r="M14" s="23"/>
      <c r="N14" s="23"/>
    </row>
    <row r="15" spans="1:14" ht="12.75" customHeight="1">
      <c r="A15" s="53">
        <v>133</v>
      </c>
      <c r="B15" s="54" t="s">
        <v>1820</v>
      </c>
      <c r="C15" s="49" t="s">
        <v>1829</v>
      </c>
      <c r="D15" s="49"/>
      <c r="E15" s="49"/>
      <c r="F15" s="48"/>
      <c r="G15" s="48"/>
      <c r="H15" s="49">
        <f t="shared" si="0"/>
        <v>0</v>
      </c>
      <c r="I15" s="50">
        <f t="shared" si="1"/>
        <v>0</v>
      </c>
      <c r="J15" s="51"/>
      <c r="K15" s="52"/>
      <c r="L15" s="43">
        <f>IF(I15=0,H15-J15+K15,I15-K15+J15)</f>
        <v>0</v>
      </c>
      <c r="M15" s="23"/>
      <c r="N15" s="23"/>
    </row>
    <row r="16" spans="1:14" ht="12.75" customHeight="1">
      <c r="A16" s="53">
        <v>136</v>
      </c>
      <c r="B16" s="54" t="s">
        <v>1820</v>
      </c>
      <c r="C16" s="49" t="s">
        <v>1830</v>
      </c>
      <c r="D16" s="56"/>
      <c r="E16" s="49"/>
      <c r="F16" s="56"/>
      <c r="G16" s="56"/>
      <c r="H16" s="49">
        <f t="shared" si="0"/>
        <v>0</v>
      </c>
      <c r="I16" s="50">
        <f t="shared" si="1"/>
        <v>0</v>
      </c>
      <c r="J16" s="51"/>
      <c r="K16" s="52"/>
      <c r="L16" s="43">
        <f>IF(I16=0,H16-J16+K16,I16-K16+J16)</f>
        <v>0</v>
      </c>
      <c r="M16" s="23"/>
      <c r="N16" s="23"/>
    </row>
    <row r="17" spans="1:14" ht="12.75" customHeight="1">
      <c r="A17" s="53"/>
      <c r="B17" s="54" t="s">
        <v>1820</v>
      </c>
      <c r="C17" s="49" t="s">
        <v>1831</v>
      </c>
      <c r="D17" s="49"/>
      <c r="E17" s="49"/>
      <c r="F17" s="49"/>
      <c r="G17" s="49"/>
      <c r="H17" s="49">
        <f t="shared" si="0"/>
        <v>0</v>
      </c>
      <c r="I17" s="50">
        <f t="shared" si="1"/>
        <v>0</v>
      </c>
      <c r="J17" s="51"/>
      <c r="K17" s="52"/>
      <c r="L17" s="43"/>
      <c r="M17" s="23"/>
      <c r="N17" s="23"/>
    </row>
    <row r="18" spans="1:14" ht="12.75" customHeight="1">
      <c r="A18" s="53">
        <v>138</v>
      </c>
      <c r="B18" s="54" t="s">
        <v>1820</v>
      </c>
      <c r="C18" s="55" t="s">
        <v>1832</v>
      </c>
      <c r="D18" s="56"/>
      <c r="E18" s="56"/>
      <c r="F18" s="56"/>
      <c r="G18" s="56"/>
      <c r="H18" s="49">
        <f t="shared" si="0"/>
        <v>0</v>
      </c>
      <c r="I18" s="50">
        <f t="shared" si="1"/>
        <v>0</v>
      </c>
      <c r="J18" s="51"/>
      <c r="K18" s="52"/>
      <c r="L18" s="43">
        <f>IF(I18=0,H18-J18+K18,I18-K18+J18)</f>
        <v>0</v>
      </c>
      <c r="M18" s="23"/>
      <c r="N18" s="23"/>
    </row>
    <row r="19" spans="1:14" ht="12.75" customHeight="1">
      <c r="A19" s="53"/>
      <c r="B19" s="54">
        <v>1381</v>
      </c>
      <c r="C19" s="55" t="s">
        <v>1833</v>
      </c>
      <c r="D19" s="49"/>
      <c r="E19" s="49"/>
      <c r="F19" s="48"/>
      <c r="G19" s="48"/>
      <c r="H19" s="49">
        <f t="shared" si="0"/>
        <v>0</v>
      </c>
      <c r="I19" s="50">
        <f t="shared" si="1"/>
        <v>0</v>
      </c>
      <c r="J19" s="51"/>
      <c r="K19" s="52"/>
      <c r="L19" s="43"/>
      <c r="M19" s="23"/>
      <c r="N19" s="23"/>
    </row>
    <row r="20" spans="1:14" ht="12.75" customHeight="1">
      <c r="A20" s="53"/>
      <c r="B20" s="54">
        <v>1388</v>
      </c>
      <c r="C20" s="55" t="s">
        <v>1834</v>
      </c>
      <c r="D20" s="56"/>
      <c r="E20" s="49"/>
      <c r="F20" s="49"/>
      <c r="G20" s="49"/>
      <c r="H20" s="49">
        <f t="shared" si="0"/>
        <v>0</v>
      </c>
      <c r="I20" s="50">
        <f t="shared" si="1"/>
        <v>0</v>
      </c>
      <c r="J20" s="51"/>
      <c r="K20" s="52"/>
      <c r="L20" s="43">
        <f aca="true" t="shared" si="2" ref="L20:L31">IF(I20=0,H20-J20+K20,I20-K20+J20)</f>
        <v>0</v>
      </c>
      <c r="M20" s="23"/>
      <c r="N20" s="23"/>
    </row>
    <row r="21" spans="1:14" ht="12.75" customHeight="1">
      <c r="A21" s="53">
        <v>139</v>
      </c>
      <c r="B21" s="54" t="s">
        <v>1820</v>
      </c>
      <c r="C21" s="55" t="s">
        <v>1835</v>
      </c>
      <c r="D21" s="49"/>
      <c r="E21" s="56"/>
      <c r="F21" s="49"/>
      <c r="G21" s="49"/>
      <c r="H21" s="49">
        <f t="shared" si="0"/>
        <v>0</v>
      </c>
      <c r="I21" s="50">
        <f t="shared" si="1"/>
        <v>0</v>
      </c>
      <c r="J21" s="51"/>
      <c r="K21" s="52"/>
      <c r="L21" s="43">
        <f t="shared" si="2"/>
        <v>0</v>
      </c>
      <c r="M21" s="23"/>
      <c r="N21" s="23"/>
    </row>
    <row r="22" spans="1:14" ht="12.75" customHeight="1">
      <c r="A22" s="53">
        <v>141</v>
      </c>
      <c r="B22" s="54" t="s">
        <v>1820</v>
      </c>
      <c r="C22" s="49" t="s">
        <v>1836</v>
      </c>
      <c r="D22" s="56"/>
      <c r="E22" s="49"/>
      <c r="F22" s="48"/>
      <c r="G22" s="48"/>
      <c r="H22" s="49">
        <f t="shared" si="0"/>
        <v>0</v>
      </c>
      <c r="I22" s="50">
        <f t="shared" si="1"/>
        <v>0</v>
      </c>
      <c r="J22" s="51"/>
      <c r="K22" s="52"/>
      <c r="L22" s="43">
        <f t="shared" si="2"/>
        <v>0</v>
      </c>
      <c r="M22" s="23"/>
      <c r="N22" s="23"/>
    </row>
    <row r="23" spans="1:14" ht="12.75" customHeight="1">
      <c r="A23" s="53">
        <v>142</v>
      </c>
      <c r="B23" s="54" t="s">
        <v>1820</v>
      </c>
      <c r="C23" s="49" t="s">
        <v>1837</v>
      </c>
      <c r="D23" s="56"/>
      <c r="E23" s="49"/>
      <c r="F23" s="56"/>
      <c r="G23" s="56"/>
      <c r="H23" s="49">
        <f t="shared" si="0"/>
        <v>0</v>
      </c>
      <c r="I23" s="50">
        <f t="shared" si="1"/>
        <v>0</v>
      </c>
      <c r="J23" s="51"/>
      <c r="K23" s="52"/>
      <c r="L23" s="43">
        <f t="shared" si="2"/>
        <v>0</v>
      </c>
      <c r="M23" s="23"/>
      <c r="N23" s="23"/>
    </row>
    <row r="24" spans="1:14" ht="12.75" customHeight="1">
      <c r="A24" s="53">
        <v>144</v>
      </c>
      <c r="B24" s="54" t="s">
        <v>1820</v>
      </c>
      <c r="C24" s="49" t="s">
        <v>1838</v>
      </c>
      <c r="D24" s="49"/>
      <c r="E24" s="49"/>
      <c r="F24" s="56"/>
      <c r="G24" s="49"/>
      <c r="H24" s="49">
        <f t="shared" si="0"/>
        <v>0</v>
      </c>
      <c r="I24" s="50">
        <f t="shared" si="1"/>
        <v>0</v>
      </c>
      <c r="J24" s="51"/>
      <c r="K24" s="52"/>
      <c r="L24" s="43">
        <f t="shared" si="2"/>
        <v>0</v>
      </c>
      <c r="M24" s="23"/>
      <c r="N24" s="23"/>
    </row>
    <row r="25" spans="1:14" ht="12.75" customHeight="1">
      <c r="A25" s="53">
        <v>151</v>
      </c>
      <c r="B25" s="54" t="s">
        <v>1820</v>
      </c>
      <c r="C25" s="49" t="s">
        <v>1839</v>
      </c>
      <c r="D25" s="49"/>
      <c r="E25" s="49"/>
      <c r="F25" s="49"/>
      <c r="G25" s="49"/>
      <c r="H25" s="49">
        <f t="shared" si="0"/>
        <v>0</v>
      </c>
      <c r="I25" s="50">
        <f t="shared" si="1"/>
        <v>0</v>
      </c>
      <c r="J25" s="51"/>
      <c r="K25" s="52"/>
      <c r="L25" s="43">
        <f t="shared" si="2"/>
        <v>0</v>
      </c>
      <c r="M25" s="23"/>
      <c r="N25" s="23"/>
    </row>
    <row r="26" spans="1:14" ht="12.75" customHeight="1">
      <c r="A26" s="53">
        <v>152</v>
      </c>
      <c r="B26" s="54" t="s">
        <v>1820</v>
      </c>
      <c r="C26" s="55" t="s">
        <v>1840</v>
      </c>
      <c r="D26" s="56"/>
      <c r="E26" s="49"/>
      <c r="F26" s="49"/>
      <c r="G26" s="49"/>
      <c r="H26" s="49">
        <f t="shared" si="0"/>
        <v>0</v>
      </c>
      <c r="I26" s="50">
        <f t="shared" si="1"/>
        <v>0</v>
      </c>
      <c r="J26" s="57"/>
      <c r="K26" s="52"/>
      <c r="L26" s="43">
        <f t="shared" si="2"/>
        <v>0</v>
      </c>
      <c r="M26" s="23"/>
      <c r="N26" s="23"/>
    </row>
    <row r="27" spans="1:14" ht="12.75" customHeight="1">
      <c r="A27" s="53">
        <v>153</v>
      </c>
      <c r="B27" s="54" t="s">
        <v>1820</v>
      </c>
      <c r="C27" s="55" t="s">
        <v>1841</v>
      </c>
      <c r="D27" s="49"/>
      <c r="E27" s="49"/>
      <c r="F27" s="49"/>
      <c r="G27" s="49"/>
      <c r="H27" s="49">
        <f t="shared" si="0"/>
        <v>0</v>
      </c>
      <c r="I27" s="50">
        <f t="shared" si="1"/>
        <v>0</v>
      </c>
      <c r="J27" s="51"/>
      <c r="K27" s="52"/>
      <c r="L27" s="43">
        <f t="shared" si="2"/>
        <v>0</v>
      </c>
      <c r="M27" s="23"/>
      <c r="N27" s="23"/>
    </row>
    <row r="28" spans="1:14" ht="12.75" customHeight="1">
      <c r="A28" s="53">
        <v>154</v>
      </c>
      <c r="B28" s="54" t="s">
        <v>1820</v>
      </c>
      <c r="C28" s="55" t="s">
        <v>1842</v>
      </c>
      <c r="D28" s="49"/>
      <c r="E28" s="49"/>
      <c r="F28" s="48"/>
      <c r="G28" s="48"/>
      <c r="H28" s="49">
        <f t="shared" si="0"/>
        <v>0</v>
      </c>
      <c r="I28" s="50">
        <f t="shared" si="1"/>
        <v>0</v>
      </c>
      <c r="J28" s="51"/>
      <c r="K28" s="52"/>
      <c r="L28" s="43">
        <f t="shared" si="2"/>
        <v>0</v>
      </c>
      <c r="M28" s="23"/>
      <c r="N28" s="23"/>
    </row>
    <row r="29" spans="1:14" ht="12.75" customHeight="1">
      <c r="A29" s="53">
        <v>155</v>
      </c>
      <c r="B29" s="54" t="s">
        <v>1820</v>
      </c>
      <c r="C29" s="55" t="s">
        <v>1843</v>
      </c>
      <c r="D29" s="49"/>
      <c r="E29" s="49"/>
      <c r="F29" s="49"/>
      <c r="G29" s="49"/>
      <c r="H29" s="49">
        <f t="shared" si="0"/>
        <v>0</v>
      </c>
      <c r="I29" s="50">
        <f t="shared" si="1"/>
        <v>0</v>
      </c>
      <c r="J29" s="51"/>
      <c r="K29" s="52"/>
      <c r="L29" s="43">
        <f t="shared" si="2"/>
        <v>0</v>
      </c>
      <c r="M29" s="23"/>
      <c r="N29" s="23"/>
    </row>
    <row r="30" spans="1:14" ht="12.75" customHeight="1">
      <c r="A30" s="53">
        <v>156</v>
      </c>
      <c r="B30" s="54" t="s">
        <v>1820</v>
      </c>
      <c r="C30" s="49" t="s">
        <v>1844</v>
      </c>
      <c r="D30" s="56"/>
      <c r="E30" s="49"/>
      <c r="F30" s="56"/>
      <c r="G30" s="56"/>
      <c r="H30" s="49">
        <f t="shared" si="0"/>
        <v>0</v>
      </c>
      <c r="I30" s="50">
        <f t="shared" si="1"/>
        <v>0</v>
      </c>
      <c r="J30" s="51"/>
      <c r="K30" s="52"/>
      <c r="L30" s="43">
        <f t="shared" si="2"/>
        <v>0</v>
      </c>
      <c r="M30" s="23"/>
      <c r="N30" s="23"/>
    </row>
    <row r="31" spans="1:14" ht="12.75" customHeight="1">
      <c r="A31" s="53">
        <v>157</v>
      </c>
      <c r="B31" s="54" t="s">
        <v>1820</v>
      </c>
      <c r="C31" s="49" t="s">
        <v>1845</v>
      </c>
      <c r="D31" s="49"/>
      <c r="E31" s="49"/>
      <c r="F31" s="49"/>
      <c r="G31" s="49"/>
      <c r="H31" s="49">
        <f t="shared" si="0"/>
        <v>0</v>
      </c>
      <c r="I31" s="50">
        <f t="shared" si="1"/>
        <v>0</v>
      </c>
      <c r="J31" s="51"/>
      <c r="K31" s="52"/>
      <c r="L31" s="43">
        <f t="shared" si="2"/>
        <v>0</v>
      </c>
      <c r="M31" s="23"/>
      <c r="N31" s="23"/>
    </row>
    <row r="32" spans="1:14" ht="12.75" customHeight="1">
      <c r="A32" s="53">
        <v>158</v>
      </c>
      <c r="B32" s="54" t="s">
        <v>1820</v>
      </c>
      <c r="C32" s="49" t="s">
        <v>1846</v>
      </c>
      <c r="D32" s="49"/>
      <c r="E32" s="49"/>
      <c r="F32" s="49"/>
      <c r="G32" s="49"/>
      <c r="H32" s="49">
        <f t="shared" si="0"/>
        <v>0</v>
      </c>
      <c r="I32" s="50">
        <f t="shared" si="1"/>
        <v>0</v>
      </c>
      <c r="J32" s="51"/>
      <c r="K32" s="52"/>
      <c r="L32" s="43"/>
      <c r="M32" s="23"/>
      <c r="N32" s="23"/>
    </row>
    <row r="33" spans="1:14" ht="12.75" customHeight="1">
      <c r="A33" s="53">
        <v>159</v>
      </c>
      <c r="B33" s="54" t="s">
        <v>1820</v>
      </c>
      <c r="C33" s="49" t="s">
        <v>1847</v>
      </c>
      <c r="D33" s="49"/>
      <c r="E33" s="49"/>
      <c r="F33" s="49"/>
      <c r="G33" s="49"/>
      <c r="H33" s="49">
        <f t="shared" si="0"/>
        <v>0</v>
      </c>
      <c r="I33" s="50">
        <f t="shared" si="1"/>
        <v>0</v>
      </c>
      <c r="J33" s="51"/>
      <c r="K33" s="52"/>
      <c r="L33" s="43">
        <f>IF(I33=0,H33-J33+K33,I33-K33+J33)</f>
        <v>0</v>
      </c>
      <c r="M33" s="23"/>
      <c r="N33" s="23"/>
    </row>
    <row r="34" spans="1:14" ht="12.75" customHeight="1">
      <c r="A34" s="53">
        <v>161</v>
      </c>
      <c r="B34" s="54" t="s">
        <v>1820</v>
      </c>
      <c r="C34" s="49" t="s">
        <v>1848</v>
      </c>
      <c r="D34" s="49"/>
      <c r="E34" s="49"/>
      <c r="F34" s="49"/>
      <c r="G34" s="49"/>
      <c r="H34" s="49">
        <f t="shared" si="0"/>
        <v>0</v>
      </c>
      <c r="I34" s="50">
        <f t="shared" si="1"/>
        <v>0</v>
      </c>
      <c r="J34" s="51"/>
      <c r="K34" s="52"/>
      <c r="L34" s="43"/>
      <c r="M34" s="23"/>
      <c r="N34" s="23"/>
    </row>
    <row r="35" spans="1:14" ht="12.75" customHeight="1">
      <c r="A35" s="53">
        <v>211</v>
      </c>
      <c r="B35" s="54" t="s">
        <v>1820</v>
      </c>
      <c r="C35" s="49" t="s">
        <v>1849</v>
      </c>
      <c r="D35" s="56"/>
      <c r="E35" s="49"/>
      <c r="F35" s="48"/>
      <c r="G35" s="48"/>
      <c r="H35" s="49">
        <f t="shared" si="0"/>
        <v>0</v>
      </c>
      <c r="I35" s="50">
        <f t="shared" si="1"/>
        <v>0</v>
      </c>
      <c r="J35" s="51"/>
      <c r="K35" s="52"/>
      <c r="L35" s="43">
        <f>IF(I35=0,H35-J35+K35,I35-K35+J35)</f>
        <v>0</v>
      </c>
      <c r="M35" s="23"/>
      <c r="N35" s="23"/>
    </row>
    <row r="36" spans="1:14" ht="12.75" customHeight="1">
      <c r="A36" s="53">
        <v>212</v>
      </c>
      <c r="B36" s="54" t="s">
        <v>1820</v>
      </c>
      <c r="C36" s="49" t="s">
        <v>1850</v>
      </c>
      <c r="D36" s="49"/>
      <c r="E36" s="49"/>
      <c r="F36" s="49"/>
      <c r="G36" s="49"/>
      <c r="H36" s="49">
        <f t="shared" si="0"/>
        <v>0</v>
      </c>
      <c r="I36" s="50">
        <f t="shared" si="1"/>
        <v>0</v>
      </c>
      <c r="J36" s="51"/>
      <c r="K36" s="52"/>
      <c r="L36" s="43">
        <f>IF(I36=0,H36-J36+K36,I36-K36+J36)</f>
        <v>0</v>
      </c>
      <c r="M36" s="23"/>
      <c r="N36" s="23"/>
    </row>
    <row r="37" spans="1:14" ht="12.75" customHeight="1">
      <c r="A37" s="53">
        <v>213</v>
      </c>
      <c r="B37" s="54" t="s">
        <v>1820</v>
      </c>
      <c r="C37" s="49" t="s">
        <v>1851</v>
      </c>
      <c r="D37" s="56"/>
      <c r="E37" s="49"/>
      <c r="F37" s="49"/>
      <c r="G37" s="49"/>
      <c r="H37" s="49">
        <f t="shared" si="0"/>
        <v>0</v>
      </c>
      <c r="I37" s="50">
        <f t="shared" si="1"/>
        <v>0</v>
      </c>
      <c r="J37" s="51"/>
      <c r="K37" s="52"/>
      <c r="L37" s="43">
        <f>IF(I37=0,H37-J37+K37,I37-K37+J37)</f>
        <v>0</v>
      </c>
      <c r="M37" s="23"/>
      <c r="N37" s="23"/>
    </row>
    <row r="38" spans="1:14" ht="12.75" customHeight="1">
      <c r="A38" s="53">
        <v>214</v>
      </c>
      <c r="B38" s="54" t="s">
        <v>1820</v>
      </c>
      <c r="C38" s="49" t="s">
        <v>1852</v>
      </c>
      <c r="D38" s="49"/>
      <c r="E38" s="49"/>
      <c r="F38" s="49"/>
      <c r="G38" s="49"/>
      <c r="H38" s="49">
        <f t="shared" si="0"/>
        <v>0</v>
      </c>
      <c r="I38" s="50">
        <f t="shared" si="1"/>
        <v>0</v>
      </c>
      <c r="J38" s="51"/>
      <c r="K38" s="52"/>
      <c r="L38" s="43"/>
      <c r="M38" s="23"/>
      <c r="N38" s="23"/>
    </row>
    <row r="39" spans="1:14" ht="12.75" customHeight="1">
      <c r="A39" s="53"/>
      <c r="B39" s="54">
        <v>2141</v>
      </c>
      <c r="C39" s="49" t="s">
        <v>1853</v>
      </c>
      <c r="D39" s="56"/>
      <c r="E39" s="56"/>
      <c r="F39" s="56"/>
      <c r="G39" s="48"/>
      <c r="H39" s="49">
        <f t="shared" si="0"/>
        <v>0</v>
      </c>
      <c r="I39" s="50">
        <f t="shared" si="1"/>
        <v>0</v>
      </c>
      <c r="J39" s="51"/>
      <c r="K39" s="52"/>
      <c r="L39" s="43">
        <f>IF(I39=0,H39-J39+K39,I39-K39+J39)</f>
        <v>0</v>
      </c>
      <c r="M39" s="23"/>
      <c r="N39" s="23"/>
    </row>
    <row r="40" spans="1:14" ht="12.75" customHeight="1">
      <c r="A40" s="53"/>
      <c r="B40" s="54">
        <v>2142</v>
      </c>
      <c r="C40" s="49" t="s">
        <v>1854</v>
      </c>
      <c r="D40" s="56"/>
      <c r="E40" s="49"/>
      <c r="F40" s="49"/>
      <c r="G40" s="49"/>
      <c r="H40" s="49">
        <f t="shared" si="0"/>
        <v>0</v>
      </c>
      <c r="I40" s="50">
        <f t="shared" si="1"/>
        <v>0</v>
      </c>
      <c r="J40" s="51"/>
      <c r="K40" s="52"/>
      <c r="L40" s="43">
        <f>IF(I40=0,H40-J40+K40,I40-K40+J40)</f>
        <v>0</v>
      </c>
      <c r="M40" s="23"/>
      <c r="N40" s="23"/>
    </row>
    <row r="41" spans="1:14" ht="12.75" customHeight="1">
      <c r="A41" s="53"/>
      <c r="B41" s="54">
        <v>2143</v>
      </c>
      <c r="C41" s="49" t="s">
        <v>1855</v>
      </c>
      <c r="D41" s="56"/>
      <c r="E41" s="56"/>
      <c r="F41" s="56"/>
      <c r="G41" s="48"/>
      <c r="H41" s="49">
        <f t="shared" si="0"/>
        <v>0</v>
      </c>
      <c r="I41" s="50">
        <f t="shared" si="1"/>
        <v>0</v>
      </c>
      <c r="J41" s="51"/>
      <c r="K41" s="52"/>
      <c r="L41" s="43">
        <f>IF(I41=0,H41-J41+K41,I41-K41+J41)</f>
        <v>0</v>
      </c>
      <c r="M41" s="23"/>
      <c r="N41" s="23"/>
    </row>
    <row r="42" spans="1:14" ht="12.75" customHeight="1">
      <c r="A42" s="53"/>
      <c r="B42" s="54">
        <v>2147</v>
      </c>
      <c r="C42" s="49" t="s">
        <v>1856</v>
      </c>
      <c r="D42" s="49"/>
      <c r="E42" s="49"/>
      <c r="F42" s="49"/>
      <c r="G42" s="49"/>
      <c r="H42" s="49">
        <f t="shared" si="0"/>
        <v>0</v>
      </c>
      <c r="I42" s="50">
        <f t="shared" si="1"/>
        <v>0</v>
      </c>
      <c r="J42" s="51"/>
      <c r="K42" s="52"/>
      <c r="L42" s="43"/>
      <c r="M42" s="23"/>
      <c r="N42" s="23"/>
    </row>
    <row r="43" spans="1:14" ht="12.75" customHeight="1">
      <c r="A43" s="53">
        <v>217</v>
      </c>
      <c r="B43" s="54" t="s">
        <v>1820</v>
      </c>
      <c r="C43" s="49" t="s">
        <v>1857</v>
      </c>
      <c r="D43" s="49"/>
      <c r="E43" s="49"/>
      <c r="F43" s="49"/>
      <c r="G43" s="49"/>
      <c r="H43" s="49">
        <f t="shared" si="0"/>
        <v>0</v>
      </c>
      <c r="I43" s="50">
        <f t="shared" si="1"/>
        <v>0</v>
      </c>
      <c r="J43" s="51"/>
      <c r="K43" s="52"/>
      <c r="L43" s="43"/>
      <c r="M43" s="23"/>
      <c r="N43" s="23"/>
    </row>
    <row r="44" spans="1:14" ht="12.75" customHeight="1">
      <c r="A44" s="53">
        <v>221</v>
      </c>
      <c r="B44" s="54" t="s">
        <v>1820</v>
      </c>
      <c r="C44" s="49" t="s">
        <v>1858</v>
      </c>
      <c r="D44" s="56"/>
      <c r="E44" s="49"/>
      <c r="F44" s="49"/>
      <c r="G44" s="49"/>
      <c r="H44" s="49">
        <f t="shared" si="0"/>
        <v>0</v>
      </c>
      <c r="I44" s="50">
        <f t="shared" si="1"/>
        <v>0</v>
      </c>
      <c r="J44" s="51"/>
      <c r="K44" s="52"/>
      <c r="L44" s="43">
        <f aca="true" t="shared" si="3" ref="L44:L50">IF(I44=0,H44-J44+K44,I44-K44+J44)</f>
        <v>0</v>
      </c>
      <c r="M44" s="23"/>
      <c r="N44" s="23"/>
    </row>
    <row r="45" spans="1:14" ht="12.75" customHeight="1">
      <c r="A45" s="53">
        <v>222</v>
      </c>
      <c r="B45" s="54" t="s">
        <v>1820</v>
      </c>
      <c r="C45" s="49" t="s">
        <v>1859</v>
      </c>
      <c r="D45" s="49"/>
      <c r="E45" s="49"/>
      <c r="F45" s="48"/>
      <c r="G45" s="49"/>
      <c r="H45" s="49">
        <f t="shared" si="0"/>
        <v>0</v>
      </c>
      <c r="I45" s="50">
        <f t="shared" si="1"/>
        <v>0</v>
      </c>
      <c r="J45" s="51"/>
      <c r="K45" s="52"/>
      <c r="L45" s="43">
        <f t="shared" si="3"/>
        <v>0</v>
      </c>
      <c r="M45" s="23"/>
      <c r="N45" s="23"/>
    </row>
    <row r="46" spans="1:14" ht="12.75" customHeight="1">
      <c r="A46" s="53">
        <v>223</v>
      </c>
      <c r="B46" s="54" t="s">
        <v>1820</v>
      </c>
      <c r="C46" s="49" t="s">
        <v>1860</v>
      </c>
      <c r="D46" s="49"/>
      <c r="E46" s="49"/>
      <c r="F46" s="49"/>
      <c r="G46" s="48"/>
      <c r="H46" s="49">
        <f t="shared" si="0"/>
        <v>0</v>
      </c>
      <c r="I46" s="50">
        <f t="shared" si="1"/>
        <v>0</v>
      </c>
      <c r="J46" s="51"/>
      <c r="K46" s="52"/>
      <c r="L46" s="43">
        <f t="shared" si="3"/>
        <v>0</v>
      </c>
      <c r="M46" s="23"/>
      <c r="N46" s="23"/>
    </row>
    <row r="47" spans="1:14" ht="12.75" customHeight="1">
      <c r="A47" s="53">
        <v>228</v>
      </c>
      <c r="B47" s="54" t="s">
        <v>1820</v>
      </c>
      <c r="C47" s="49" t="s">
        <v>1861</v>
      </c>
      <c r="D47" s="56"/>
      <c r="E47" s="49"/>
      <c r="F47" s="48"/>
      <c r="G47" s="49"/>
      <c r="H47" s="49">
        <f t="shared" si="0"/>
        <v>0</v>
      </c>
      <c r="I47" s="50">
        <f t="shared" si="1"/>
        <v>0</v>
      </c>
      <c r="J47" s="51"/>
      <c r="K47" s="52"/>
      <c r="L47" s="43">
        <f t="shared" si="3"/>
        <v>0</v>
      </c>
      <c r="M47" s="23"/>
      <c r="N47" s="23"/>
    </row>
    <row r="48" spans="1:14" ht="12.75" customHeight="1">
      <c r="A48" s="53">
        <v>229</v>
      </c>
      <c r="B48" s="54" t="s">
        <v>1820</v>
      </c>
      <c r="C48" s="49" t="s">
        <v>1862</v>
      </c>
      <c r="D48" s="49"/>
      <c r="E48" s="49"/>
      <c r="F48" s="49"/>
      <c r="G48" s="49"/>
      <c r="H48" s="49">
        <f t="shared" si="0"/>
        <v>0</v>
      </c>
      <c r="I48" s="50">
        <f t="shared" si="1"/>
        <v>0</v>
      </c>
      <c r="J48" s="51"/>
      <c r="K48" s="52"/>
      <c r="L48" s="43">
        <f t="shared" si="3"/>
        <v>0</v>
      </c>
      <c r="M48" s="23"/>
      <c r="N48" s="23"/>
    </row>
    <row r="49" spans="1:14" ht="12.75" customHeight="1">
      <c r="A49" s="53">
        <v>241</v>
      </c>
      <c r="B49" s="54" t="s">
        <v>1820</v>
      </c>
      <c r="C49" s="49" t="s">
        <v>1863</v>
      </c>
      <c r="D49" s="56"/>
      <c r="E49" s="49"/>
      <c r="F49" s="56"/>
      <c r="G49" s="56"/>
      <c r="H49" s="49">
        <f t="shared" si="0"/>
        <v>0</v>
      </c>
      <c r="I49" s="50">
        <f t="shared" si="1"/>
        <v>0</v>
      </c>
      <c r="J49" s="51"/>
      <c r="K49" s="52"/>
      <c r="L49" s="43">
        <f t="shared" si="3"/>
        <v>0</v>
      </c>
      <c r="M49" s="23"/>
      <c r="N49" s="23"/>
    </row>
    <row r="50" spans="1:14" ht="12.75" customHeight="1">
      <c r="A50" s="53">
        <v>242</v>
      </c>
      <c r="B50" s="54" t="s">
        <v>1820</v>
      </c>
      <c r="C50" s="49" t="s">
        <v>1864</v>
      </c>
      <c r="D50" s="56"/>
      <c r="E50" s="49"/>
      <c r="F50" s="49"/>
      <c r="G50" s="48"/>
      <c r="H50" s="49">
        <f t="shared" si="0"/>
        <v>0</v>
      </c>
      <c r="I50" s="50">
        <f t="shared" si="1"/>
        <v>0</v>
      </c>
      <c r="J50" s="51"/>
      <c r="K50" s="52"/>
      <c r="L50" s="43">
        <f t="shared" si="3"/>
        <v>0</v>
      </c>
      <c r="M50" s="23"/>
      <c r="N50" s="23"/>
    </row>
    <row r="51" spans="1:14" ht="12.75" customHeight="1">
      <c r="A51" s="53">
        <v>243</v>
      </c>
      <c r="B51" s="54" t="s">
        <v>1820</v>
      </c>
      <c r="C51" s="49" t="s">
        <v>1865</v>
      </c>
      <c r="D51" s="49"/>
      <c r="E51" s="49"/>
      <c r="F51" s="49"/>
      <c r="G51" s="49"/>
      <c r="H51" s="49">
        <f t="shared" si="0"/>
        <v>0</v>
      </c>
      <c r="I51" s="50">
        <f t="shared" si="1"/>
        <v>0</v>
      </c>
      <c r="J51" s="51"/>
      <c r="K51" s="52"/>
      <c r="L51" s="43"/>
      <c r="M51" s="23"/>
      <c r="N51" s="23"/>
    </row>
    <row r="52" spans="1:14" ht="12.75" customHeight="1">
      <c r="A52" s="53">
        <v>244</v>
      </c>
      <c r="B52" s="54" t="s">
        <v>1820</v>
      </c>
      <c r="C52" s="49" t="s">
        <v>1866</v>
      </c>
      <c r="D52" s="55"/>
      <c r="E52" s="49"/>
      <c r="F52" s="49"/>
      <c r="G52" s="49"/>
      <c r="H52" s="49">
        <f t="shared" si="0"/>
        <v>0</v>
      </c>
      <c r="I52" s="50">
        <f t="shared" si="1"/>
        <v>0</v>
      </c>
      <c r="J52" s="51"/>
      <c r="K52" s="52"/>
      <c r="L52" s="43">
        <f>IF(I52=0,H52-J52+K52,I52-K52+J52)</f>
        <v>0</v>
      </c>
      <c r="M52" s="23"/>
      <c r="N52" s="23"/>
    </row>
    <row r="53" spans="1:14" ht="12.75" customHeight="1">
      <c r="A53" s="53">
        <v>311</v>
      </c>
      <c r="B53" s="54" t="s">
        <v>1820</v>
      </c>
      <c r="C53" s="49" t="s">
        <v>1867</v>
      </c>
      <c r="D53" s="49"/>
      <c r="E53" s="55"/>
      <c r="F53" s="49"/>
      <c r="G53" s="48"/>
      <c r="H53" s="49">
        <f t="shared" si="0"/>
        <v>0</v>
      </c>
      <c r="I53" s="50">
        <f t="shared" si="1"/>
        <v>0</v>
      </c>
      <c r="J53" s="51"/>
      <c r="K53" s="52"/>
      <c r="L53" s="43">
        <f>IF(I53=0,H53-J53+K53,I53-K53+J53)</f>
        <v>0</v>
      </c>
      <c r="M53" s="23"/>
      <c r="N53" s="23"/>
    </row>
    <row r="54" spans="1:14" ht="12.75" customHeight="1">
      <c r="A54" s="53">
        <v>315</v>
      </c>
      <c r="B54" s="54" t="s">
        <v>1820</v>
      </c>
      <c r="C54" s="49" t="s">
        <v>1868</v>
      </c>
      <c r="D54" s="49"/>
      <c r="E54" s="56"/>
      <c r="F54" s="49"/>
      <c r="G54" s="49"/>
      <c r="H54" s="49">
        <f t="shared" si="0"/>
        <v>0</v>
      </c>
      <c r="I54" s="50">
        <f t="shared" si="1"/>
        <v>0</v>
      </c>
      <c r="J54" s="51"/>
      <c r="K54" s="52"/>
      <c r="L54" s="43">
        <f>IF(I54=0,H54-J54+K54,I54-K54+J54)</f>
        <v>0</v>
      </c>
      <c r="M54" s="23"/>
      <c r="N54" s="23"/>
    </row>
    <row r="55" spans="1:14" ht="12.75" customHeight="1">
      <c r="A55" s="53">
        <v>331</v>
      </c>
      <c r="B55" s="54" t="s">
        <v>1820</v>
      </c>
      <c r="C55" s="49" t="s">
        <v>1869</v>
      </c>
      <c r="D55" s="56"/>
      <c r="E55" s="56"/>
      <c r="F55" s="48"/>
      <c r="G55" s="48"/>
      <c r="H55" s="49">
        <f t="shared" si="0"/>
        <v>0</v>
      </c>
      <c r="I55" s="50">
        <f t="shared" si="1"/>
        <v>0</v>
      </c>
      <c r="J55" s="51"/>
      <c r="K55" s="52"/>
      <c r="L55" s="43">
        <f>IF(I55=0,H55-J55+K55,I55-K55+J55)</f>
        <v>0</v>
      </c>
      <c r="M55" s="23"/>
      <c r="N55" s="23"/>
    </row>
    <row r="56" spans="1:14" ht="12.75" customHeight="1">
      <c r="A56" s="53"/>
      <c r="B56" s="54" t="s">
        <v>1820</v>
      </c>
      <c r="C56" s="49" t="s">
        <v>1870</v>
      </c>
      <c r="D56" s="49"/>
      <c r="E56" s="49"/>
      <c r="F56" s="49"/>
      <c r="G56" s="49"/>
      <c r="H56" s="49">
        <f t="shared" si="0"/>
        <v>0</v>
      </c>
      <c r="I56" s="50">
        <f t="shared" si="1"/>
        <v>0</v>
      </c>
      <c r="J56" s="51"/>
      <c r="K56" s="52"/>
      <c r="L56" s="43"/>
      <c r="M56" s="23"/>
      <c r="N56" s="23"/>
    </row>
    <row r="57" spans="1:14" ht="12.75" customHeight="1">
      <c r="A57" s="53">
        <v>333</v>
      </c>
      <c r="B57" s="54" t="s">
        <v>1820</v>
      </c>
      <c r="C57" s="49" t="s">
        <v>1871</v>
      </c>
      <c r="D57" s="49"/>
      <c r="E57" s="49"/>
      <c r="F57" s="49"/>
      <c r="G57" s="49"/>
      <c r="H57" s="49">
        <f t="shared" si="0"/>
        <v>0</v>
      </c>
      <c r="I57" s="50">
        <f t="shared" si="1"/>
        <v>0</v>
      </c>
      <c r="J57" s="51"/>
      <c r="K57" s="52"/>
      <c r="L57" s="43">
        <f>IF(I57=0,H57-J57+K57,I57-K57+J57)</f>
        <v>0</v>
      </c>
      <c r="M57" s="23"/>
      <c r="N57" s="23"/>
    </row>
    <row r="58" spans="1:14" ht="12.75" customHeight="1">
      <c r="A58" s="53"/>
      <c r="B58" s="54">
        <v>3331</v>
      </c>
      <c r="C58" s="49" t="s">
        <v>1872</v>
      </c>
      <c r="D58" s="49"/>
      <c r="E58" s="56"/>
      <c r="F58" s="48"/>
      <c r="G58" s="48"/>
      <c r="H58" s="49">
        <f t="shared" si="0"/>
        <v>0</v>
      </c>
      <c r="I58" s="50">
        <f t="shared" si="1"/>
        <v>0</v>
      </c>
      <c r="J58" s="51"/>
      <c r="K58" s="52"/>
      <c r="L58" s="43"/>
      <c r="M58" s="23"/>
      <c r="N58" s="23"/>
    </row>
    <row r="59" spans="1:14" ht="12.75" customHeight="1">
      <c r="A59" s="53"/>
      <c r="B59" s="54">
        <v>3332</v>
      </c>
      <c r="C59" s="49" t="s">
        <v>1873</v>
      </c>
      <c r="D59" s="49"/>
      <c r="E59" s="49"/>
      <c r="F59" s="49"/>
      <c r="G59" s="49"/>
      <c r="H59" s="49">
        <f t="shared" si="0"/>
        <v>0</v>
      </c>
      <c r="I59" s="50">
        <f t="shared" si="1"/>
        <v>0</v>
      </c>
      <c r="J59" s="51"/>
      <c r="K59" s="52"/>
      <c r="L59" s="43"/>
      <c r="M59" s="23"/>
      <c r="N59" s="23"/>
    </row>
    <row r="60" spans="1:14" ht="12.75" customHeight="1">
      <c r="A60" s="53"/>
      <c r="B60" s="54">
        <v>3333</v>
      </c>
      <c r="C60" s="49" t="s">
        <v>1874</v>
      </c>
      <c r="D60" s="49"/>
      <c r="E60" s="56"/>
      <c r="F60" s="49"/>
      <c r="G60" s="49"/>
      <c r="H60" s="49">
        <f t="shared" si="0"/>
        <v>0</v>
      </c>
      <c r="I60" s="50">
        <f t="shared" si="1"/>
        <v>0</v>
      </c>
      <c r="J60" s="51"/>
      <c r="K60" s="52"/>
      <c r="L60" s="43"/>
      <c r="M60" s="23"/>
      <c r="N60" s="23"/>
    </row>
    <row r="61" spans="1:14" ht="12.75" customHeight="1">
      <c r="A61" s="53"/>
      <c r="B61" s="54">
        <v>3334</v>
      </c>
      <c r="C61" s="49" t="s">
        <v>1875</v>
      </c>
      <c r="D61" s="49"/>
      <c r="E61" s="49"/>
      <c r="F61" s="49"/>
      <c r="G61" s="49"/>
      <c r="H61" s="49">
        <f t="shared" si="0"/>
        <v>0</v>
      </c>
      <c r="I61" s="50">
        <f t="shared" si="1"/>
        <v>0</v>
      </c>
      <c r="J61" s="50" t="s">
        <v>1876</v>
      </c>
      <c r="K61" s="52"/>
      <c r="L61" s="43"/>
      <c r="M61" s="23"/>
      <c r="N61" s="23"/>
    </row>
    <row r="62" spans="1:14" ht="12.75" customHeight="1">
      <c r="A62" s="53"/>
      <c r="B62" s="54">
        <v>3335</v>
      </c>
      <c r="C62" s="49" t="s">
        <v>1877</v>
      </c>
      <c r="D62" s="49"/>
      <c r="E62" s="49"/>
      <c r="F62" s="48"/>
      <c r="G62" s="48"/>
      <c r="H62" s="49">
        <f t="shared" si="0"/>
        <v>0</v>
      </c>
      <c r="I62" s="50">
        <f t="shared" si="1"/>
        <v>0</v>
      </c>
      <c r="J62" s="50" t="s">
        <v>1876</v>
      </c>
      <c r="K62" s="52"/>
      <c r="L62" s="43"/>
      <c r="M62" s="23"/>
      <c r="N62" s="23"/>
    </row>
    <row r="63" spans="1:14" ht="12.75" customHeight="1">
      <c r="A63" s="53"/>
      <c r="B63" s="54">
        <v>3338</v>
      </c>
      <c r="C63" s="49" t="s">
        <v>1878</v>
      </c>
      <c r="D63" s="49"/>
      <c r="E63" s="49"/>
      <c r="F63" s="49"/>
      <c r="G63" s="49"/>
      <c r="H63" s="49">
        <f t="shared" si="0"/>
        <v>0</v>
      </c>
      <c r="I63" s="50">
        <f t="shared" si="1"/>
        <v>0</v>
      </c>
      <c r="J63" s="50" t="s">
        <v>1876</v>
      </c>
      <c r="K63" s="52"/>
      <c r="L63" s="43"/>
      <c r="M63" s="23"/>
      <c r="N63" s="23"/>
    </row>
    <row r="64" spans="1:14" ht="12.75" customHeight="1">
      <c r="A64" s="53">
        <v>334</v>
      </c>
      <c r="B64" s="54" t="s">
        <v>1820</v>
      </c>
      <c r="C64" s="49" t="s">
        <v>1879</v>
      </c>
      <c r="D64" s="49"/>
      <c r="E64" s="56"/>
      <c r="F64" s="48"/>
      <c r="G64" s="48"/>
      <c r="H64" s="49">
        <f t="shared" si="0"/>
        <v>0</v>
      </c>
      <c r="I64" s="50">
        <f t="shared" si="1"/>
        <v>0</v>
      </c>
      <c r="J64" s="51"/>
      <c r="K64" s="52"/>
      <c r="L64" s="43">
        <f>IF(I64=0,H64-J64+K64,I64-K64+J64)</f>
        <v>0</v>
      </c>
      <c r="M64" s="23"/>
      <c r="N64" s="23"/>
    </row>
    <row r="65" spans="1:14" ht="12.75" customHeight="1">
      <c r="A65" s="53">
        <v>335</v>
      </c>
      <c r="B65" s="54" t="s">
        <v>1820</v>
      </c>
      <c r="C65" s="49" t="s">
        <v>1880</v>
      </c>
      <c r="D65" s="49"/>
      <c r="E65" s="56"/>
      <c r="F65" s="48"/>
      <c r="G65" s="49"/>
      <c r="H65" s="49">
        <f t="shared" si="0"/>
        <v>0</v>
      </c>
      <c r="I65" s="50">
        <f t="shared" si="1"/>
        <v>0</v>
      </c>
      <c r="J65" s="51"/>
      <c r="K65" s="52"/>
      <c r="L65" s="43">
        <f>IF(I65=0,H65-J65+K65,I65-K65+J65)</f>
        <v>0</v>
      </c>
      <c r="M65" s="23"/>
      <c r="N65" s="23"/>
    </row>
    <row r="66" spans="1:14" ht="12.75" customHeight="1">
      <c r="A66" s="53">
        <v>336</v>
      </c>
      <c r="B66" s="54" t="s">
        <v>1820</v>
      </c>
      <c r="C66" s="49" t="s">
        <v>1881</v>
      </c>
      <c r="D66" s="49"/>
      <c r="E66" s="56"/>
      <c r="F66" s="48"/>
      <c r="G66" s="48"/>
      <c r="H66" s="49">
        <f t="shared" si="0"/>
        <v>0</v>
      </c>
      <c r="I66" s="50">
        <f t="shared" si="1"/>
        <v>0</v>
      </c>
      <c r="J66" s="51"/>
      <c r="K66" s="52"/>
      <c r="L66" s="43">
        <f>IF(I66=0,H66-J66+K66,I66-K66+J66)</f>
        <v>0</v>
      </c>
      <c r="M66" s="23"/>
      <c r="N66" s="23"/>
    </row>
    <row r="67" spans="1:14" ht="12.75" customHeight="1">
      <c r="A67" s="53">
        <v>337</v>
      </c>
      <c r="B67" s="54" t="s">
        <v>1820</v>
      </c>
      <c r="C67" s="49" t="s">
        <v>1882</v>
      </c>
      <c r="D67" s="49"/>
      <c r="E67" s="49"/>
      <c r="F67" s="49"/>
      <c r="G67" s="49"/>
      <c r="H67" s="49">
        <f t="shared" si="0"/>
        <v>0</v>
      </c>
      <c r="I67" s="50">
        <f t="shared" si="1"/>
        <v>0</v>
      </c>
      <c r="J67" s="51"/>
      <c r="K67" s="52"/>
      <c r="L67" s="43"/>
      <c r="M67" s="23"/>
      <c r="N67" s="23"/>
    </row>
    <row r="68" spans="1:14" ht="12.75" customHeight="1">
      <c r="A68" s="53">
        <v>338</v>
      </c>
      <c r="B68" s="54" t="s">
        <v>1820</v>
      </c>
      <c r="C68" s="49" t="s">
        <v>1883</v>
      </c>
      <c r="D68" s="49"/>
      <c r="E68" s="49"/>
      <c r="F68" s="49"/>
      <c r="G68" s="49"/>
      <c r="H68" s="49">
        <f t="shared" si="0"/>
        <v>0</v>
      </c>
      <c r="I68" s="50">
        <f t="shared" si="1"/>
        <v>0</v>
      </c>
      <c r="J68" s="51"/>
      <c r="K68" s="52"/>
      <c r="L68" s="43">
        <f>IF(I68=0,H68-J68+K68,I68-K68+J68)</f>
        <v>0</v>
      </c>
      <c r="M68" s="23"/>
      <c r="N68" s="23"/>
    </row>
    <row r="69" spans="1:14" ht="12.75" customHeight="1">
      <c r="A69" s="53"/>
      <c r="B69" s="54">
        <v>3381</v>
      </c>
      <c r="C69" s="49" t="s">
        <v>1884</v>
      </c>
      <c r="D69" s="49"/>
      <c r="E69" s="49"/>
      <c r="F69" s="49"/>
      <c r="G69" s="49"/>
      <c r="H69" s="49">
        <f t="shared" si="0"/>
        <v>0</v>
      </c>
      <c r="I69" s="50">
        <f t="shared" si="1"/>
        <v>0</v>
      </c>
      <c r="J69" s="51"/>
      <c r="K69" s="52"/>
      <c r="L69" s="43"/>
      <c r="M69" s="23"/>
      <c r="N69" s="23"/>
    </row>
    <row r="70" spans="1:14" ht="12.75" customHeight="1">
      <c r="A70" s="53"/>
      <c r="B70" s="54">
        <v>3382</v>
      </c>
      <c r="C70" s="49" t="s">
        <v>1885</v>
      </c>
      <c r="D70" s="49"/>
      <c r="E70" s="49"/>
      <c r="F70" s="48"/>
      <c r="G70" s="48"/>
      <c r="H70" s="49">
        <f t="shared" si="0"/>
        <v>0</v>
      </c>
      <c r="I70" s="50">
        <f t="shared" si="1"/>
        <v>0</v>
      </c>
      <c r="J70" s="51"/>
      <c r="K70" s="52"/>
      <c r="L70" s="43"/>
      <c r="M70" s="23"/>
      <c r="N70" s="23"/>
    </row>
    <row r="71" spans="1:14" ht="12.75" customHeight="1">
      <c r="A71" s="53"/>
      <c r="B71" s="54">
        <v>3383</v>
      </c>
      <c r="C71" s="49" t="s">
        <v>1886</v>
      </c>
      <c r="D71" s="49"/>
      <c r="E71" s="56"/>
      <c r="F71" s="48"/>
      <c r="G71" s="48"/>
      <c r="H71" s="49">
        <f aca="true" t="shared" si="4" ref="H71:H116">MAX(D71+F71-G71-E71,0)</f>
        <v>0</v>
      </c>
      <c r="I71" s="50">
        <f aca="true" t="shared" si="5" ref="I71:I116">MAX(G71+E71-F71-D71,0)</f>
        <v>0</v>
      </c>
      <c r="J71" s="51"/>
      <c r="K71" s="52"/>
      <c r="L71" s="43"/>
      <c r="M71" s="23"/>
      <c r="N71" s="23"/>
    </row>
    <row r="72" spans="1:14" ht="12.75" customHeight="1">
      <c r="A72" s="53"/>
      <c r="B72" s="54">
        <v>3384</v>
      </c>
      <c r="C72" s="49" t="s">
        <v>1887</v>
      </c>
      <c r="D72" s="49"/>
      <c r="E72" s="56"/>
      <c r="F72" s="48"/>
      <c r="G72" s="48"/>
      <c r="H72" s="49">
        <f t="shared" si="4"/>
        <v>0</v>
      </c>
      <c r="I72" s="50">
        <f t="shared" si="5"/>
        <v>0</v>
      </c>
      <c r="J72" s="51"/>
      <c r="K72" s="52"/>
      <c r="L72" s="43"/>
      <c r="M72" s="23"/>
      <c r="N72" s="23"/>
    </row>
    <row r="73" spans="1:14" ht="12.75" customHeight="1">
      <c r="A73" s="53"/>
      <c r="B73" s="54">
        <v>3387</v>
      </c>
      <c r="C73" s="49" t="s">
        <v>1888</v>
      </c>
      <c r="D73" s="49"/>
      <c r="E73" s="56"/>
      <c r="F73" s="48"/>
      <c r="G73" s="48"/>
      <c r="H73" s="49">
        <f t="shared" si="4"/>
        <v>0</v>
      </c>
      <c r="I73" s="50">
        <f t="shared" si="5"/>
        <v>0</v>
      </c>
      <c r="J73" s="51"/>
      <c r="K73" s="52"/>
      <c r="L73" s="43"/>
      <c r="M73" s="23"/>
      <c r="N73" s="23"/>
    </row>
    <row r="74" spans="1:14" ht="12.75" customHeight="1">
      <c r="A74" s="53"/>
      <c r="B74" s="54">
        <v>3388</v>
      </c>
      <c r="C74" s="49" t="s">
        <v>1883</v>
      </c>
      <c r="D74" s="49"/>
      <c r="E74" s="56"/>
      <c r="F74" s="48"/>
      <c r="G74" s="48"/>
      <c r="H74" s="49">
        <f t="shared" si="4"/>
        <v>0</v>
      </c>
      <c r="I74" s="50">
        <f t="shared" si="5"/>
        <v>0</v>
      </c>
      <c r="J74" s="51"/>
      <c r="K74" s="52"/>
      <c r="L74" s="43"/>
      <c r="M74" s="23"/>
      <c r="N74" s="23"/>
    </row>
    <row r="75" spans="1:14" ht="12.75" customHeight="1">
      <c r="A75" s="53">
        <v>341</v>
      </c>
      <c r="B75" s="54" t="s">
        <v>1820</v>
      </c>
      <c r="C75" s="49" t="s">
        <v>1889</v>
      </c>
      <c r="D75" s="49"/>
      <c r="E75" s="56"/>
      <c r="F75" s="48"/>
      <c r="G75" s="48"/>
      <c r="H75" s="49">
        <f t="shared" si="4"/>
        <v>0</v>
      </c>
      <c r="I75" s="50">
        <f t="shared" si="5"/>
        <v>0</v>
      </c>
      <c r="J75" s="51"/>
      <c r="K75" s="52"/>
      <c r="L75" s="43">
        <f>IF(I75=0,H75-J75+K75,I75-K75+J75)</f>
        <v>0</v>
      </c>
      <c r="M75" s="23"/>
      <c r="N75" s="23"/>
    </row>
    <row r="76" spans="1:14" ht="12.75" customHeight="1">
      <c r="A76" s="53">
        <v>342</v>
      </c>
      <c r="B76" s="54" t="s">
        <v>1820</v>
      </c>
      <c r="C76" s="49" t="s">
        <v>1890</v>
      </c>
      <c r="D76" s="49"/>
      <c r="E76" s="49"/>
      <c r="F76" s="49"/>
      <c r="G76" s="48"/>
      <c r="H76" s="49">
        <f t="shared" si="4"/>
        <v>0</v>
      </c>
      <c r="I76" s="50">
        <f t="shared" si="5"/>
        <v>0</v>
      </c>
      <c r="J76" s="51"/>
      <c r="K76" s="52"/>
      <c r="L76" s="43">
        <f>IF(I76=0,H76-J76+K76,I76-K76+J76)</f>
        <v>0</v>
      </c>
      <c r="M76" s="23"/>
      <c r="N76" s="23"/>
    </row>
    <row r="77" spans="1:14" ht="12.75" customHeight="1">
      <c r="A77" s="53">
        <v>343</v>
      </c>
      <c r="B77" s="54" t="s">
        <v>1820</v>
      </c>
      <c r="C77" s="49" t="s">
        <v>1891</v>
      </c>
      <c r="D77" s="49"/>
      <c r="E77" s="49"/>
      <c r="F77" s="49"/>
      <c r="G77" s="49"/>
      <c r="H77" s="49">
        <f t="shared" si="4"/>
        <v>0</v>
      </c>
      <c r="I77" s="50">
        <f t="shared" si="5"/>
        <v>0</v>
      </c>
      <c r="J77" s="51"/>
      <c r="K77" s="52"/>
      <c r="L77" s="43">
        <f>IF(I77=0,H77-J77+K77,I77-K77+J77)</f>
        <v>0</v>
      </c>
      <c r="M77" s="23"/>
      <c r="N77" s="23"/>
    </row>
    <row r="78" spans="1:14" ht="12.75" customHeight="1">
      <c r="A78" s="53">
        <v>344</v>
      </c>
      <c r="B78" s="54" t="s">
        <v>1820</v>
      </c>
      <c r="C78" s="49" t="s">
        <v>1892</v>
      </c>
      <c r="D78" s="49"/>
      <c r="E78" s="56"/>
      <c r="F78" s="48"/>
      <c r="G78" s="48"/>
      <c r="H78" s="49">
        <f t="shared" si="4"/>
        <v>0</v>
      </c>
      <c r="I78" s="50">
        <f t="shared" si="5"/>
        <v>0</v>
      </c>
      <c r="J78" s="51"/>
      <c r="K78" s="52"/>
      <c r="L78" s="43">
        <f>IF(I78=0,H78-J78+K78,I78-K78+J78)</f>
        <v>0</v>
      </c>
      <c r="M78" s="23"/>
      <c r="N78" s="23"/>
    </row>
    <row r="79" spans="1:14" ht="12.75" customHeight="1">
      <c r="A79" s="53">
        <v>347</v>
      </c>
      <c r="B79" s="54" t="s">
        <v>1820</v>
      </c>
      <c r="C79" s="49" t="s">
        <v>1893</v>
      </c>
      <c r="D79" s="49"/>
      <c r="E79" s="49"/>
      <c r="F79" s="49"/>
      <c r="G79" s="49"/>
      <c r="H79" s="49">
        <f t="shared" si="4"/>
        <v>0</v>
      </c>
      <c r="I79" s="50">
        <f t="shared" si="5"/>
        <v>0</v>
      </c>
      <c r="J79" s="51"/>
      <c r="K79" s="52"/>
      <c r="L79" s="43"/>
      <c r="M79" s="23"/>
      <c r="N79" s="23"/>
    </row>
    <row r="80" spans="1:14" ht="12.75" customHeight="1">
      <c r="A80" s="53">
        <v>351</v>
      </c>
      <c r="B80" s="54" t="s">
        <v>1820</v>
      </c>
      <c r="C80" s="49" t="s">
        <v>1894</v>
      </c>
      <c r="D80" s="49"/>
      <c r="E80" s="56"/>
      <c r="F80" s="49"/>
      <c r="G80" s="49"/>
      <c r="H80" s="49">
        <f t="shared" si="4"/>
        <v>0</v>
      </c>
      <c r="I80" s="50">
        <f t="shared" si="5"/>
        <v>0</v>
      </c>
      <c r="J80" s="51"/>
      <c r="K80" s="52"/>
      <c r="L80" s="43"/>
      <c r="M80" s="23"/>
      <c r="N80" s="23"/>
    </row>
    <row r="81" spans="1:14" ht="12.75" customHeight="1">
      <c r="A81" s="53">
        <v>352</v>
      </c>
      <c r="B81" s="54" t="s">
        <v>1820</v>
      </c>
      <c r="C81" s="49" t="s">
        <v>1895</v>
      </c>
      <c r="D81" s="49"/>
      <c r="E81" s="49"/>
      <c r="F81" s="49"/>
      <c r="G81" s="49"/>
      <c r="H81" s="49">
        <f t="shared" si="4"/>
        <v>0</v>
      </c>
      <c r="I81" s="50">
        <f t="shared" si="5"/>
        <v>0</v>
      </c>
      <c r="J81" s="51"/>
      <c r="K81" s="52"/>
      <c r="L81" s="43"/>
      <c r="M81" s="23"/>
      <c r="N81" s="23"/>
    </row>
    <row r="82" spans="1:14" ht="12.75" customHeight="1">
      <c r="A82" s="53">
        <v>353</v>
      </c>
      <c r="B82" s="54" t="s">
        <v>1820</v>
      </c>
      <c r="C82" s="49" t="s">
        <v>1896</v>
      </c>
      <c r="D82" s="49"/>
      <c r="E82" s="56"/>
      <c r="F82" s="48"/>
      <c r="G82" s="49"/>
      <c r="H82" s="49">
        <f>MAX(D82+F82-G82-E82,0)</f>
        <v>0</v>
      </c>
      <c r="I82" s="50">
        <f>MAX(G82+E82-F82-D82,0)</f>
        <v>0</v>
      </c>
      <c r="J82" s="51"/>
      <c r="K82" s="52"/>
      <c r="L82" s="43"/>
      <c r="M82" s="23"/>
      <c r="N82" s="23"/>
    </row>
    <row r="83" spans="1:14" ht="12.75" customHeight="1">
      <c r="A83" s="53">
        <v>411</v>
      </c>
      <c r="B83" s="54" t="s">
        <v>1820</v>
      </c>
      <c r="C83" s="49" t="s">
        <v>1897</v>
      </c>
      <c r="D83" s="49"/>
      <c r="E83" s="49"/>
      <c r="F83" s="49"/>
      <c r="G83" s="49"/>
      <c r="H83" s="49">
        <f t="shared" si="4"/>
        <v>0</v>
      </c>
      <c r="I83" s="50">
        <f t="shared" si="5"/>
        <v>0</v>
      </c>
      <c r="J83" s="51"/>
      <c r="K83" s="52"/>
      <c r="L83" s="43">
        <f>IF(I83=0,H83-J83+K83,I83-K83+J83)</f>
        <v>0</v>
      </c>
      <c r="M83" s="23"/>
      <c r="N83" s="23"/>
    </row>
    <row r="84" spans="1:14" ht="12.75" customHeight="1">
      <c r="A84" s="53"/>
      <c r="B84" s="54">
        <v>4111</v>
      </c>
      <c r="C84" s="49" t="s">
        <v>1898</v>
      </c>
      <c r="D84" s="49"/>
      <c r="E84" s="56"/>
      <c r="F84" s="49"/>
      <c r="G84" s="49"/>
      <c r="H84" s="49">
        <f t="shared" si="4"/>
        <v>0</v>
      </c>
      <c r="I84" s="50">
        <f t="shared" si="5"/>
        <v>0</v>
      </c>
      <c r="J84" s="51"/>
      <c r="K84" s="52"/>
      <c r="L84" s="43"/>
      <c r="M84" s="23"/>
      <c r="N84" s="23"/>
    </row>
    <row r="85" spans="1:14" ht="12.75" customHeight="1">
      <c r="A85" s="53"/>
      <c r="B85" s="54">
        <v>4112</v>
      </c>
      <c r="C85" s="49" t="s">
        <v>1899</v>
      </c>
      <c r="D85" s="49"/>
      <c r="E85" s="56"/>
      <c r="F85" s="49"/>
      <c r="G85" s="49"/>
      <c r="H85" s="49">
        <f t="shared" si="4"/>
        <v>0</v>
      </c>
      <c r="I85" s="50">
        <f t="shared" si="5"/>
        <v>0</v>
      </c>
      <c r="J85" s="51"/>
      <c r="K85" s="52"/>
      <c r="L85" s="43"/>
      <c r="M85" s="23"/>
      <c r="N85" s="23"/>
    </row>
    <row r="86" spans="1:14" ht="12.75" customHeight="1">
      <c r="A86" s="53"/>
      <c r="B86" s="54">
        <v>4118</v>
      </c>
      <c r="C86" s="49" t="s">
        <v>1900</v>
      </c>
      <c r="D86" s="49"/>
      <c r="E86" s="49"/>
      <c r="F86" s="49"/>
      <c r="G86" s="49"/>
      <c r="H86" s="49">
        <f t="shared" si="4"/>
        <v>0</v>
      </c>
      <c r="I86" s="50">
        <f t="shared" si="5"/>
        <v>0</v>
      </c>
      <c r="J86" s="51"/>
      <c r="K86" s="52"/>
      <c r="L86" s="43"/>
      <c r="M86" s="23"/>
      <c r="N86" s="23"/>
    </row>
    <row r="87" spans="1:14" ht="12.75" customHeight="1">
      <c r="A87" s="53">
        <v>412</v>
      </c>
      <c r="B87" s="54" t="s">
        <v>1820</v>
      </c>
      <c r="C87" s="49" t="s">
        <v>1901</v>
      </c>
      <c r="D87" s="49"/>
      <c r="E87" s="49"/>
      <c r="F87" s="49"/>
      <c r="G87" s="49"/>
      <c r="H87" s="49">
        <f t="shared" si="4"/>
        <v>0</v>
      </c>
      <c r="I87" s="50">
        <f t="shared" si="5"/>
        <v>0</v>
      </c>
      <c r="J87" s="51"/>
      <c r="K87" s="52"/>
      <c r="L87" s="43"/>
      <c r="M87" s="23"/>
      <c r="N87" s="23"/>
    </row>
    <row r="88" spans="1:14" ht="12.75" customHeight="1">
      <c r="A88" s="53">
        <v>413</v>
      </c>
      <c r="B88" s="54" t="s">
        <v>1820</v>
      </c>
      <c r="C88" s="49" t="s">
        <v>1902</v>
      </c>
      <c r="D88" s="49"/>
      <c r="E88" s="49"/>
      <c r="F88" s="49"/>
      <c r="G88" s="49"/>
      <c r="H88" s="49">
        <f t="shared" si="4"/>
        <v>0</v>
      </c>
      <c r="I88" s="50">
        <f t="shared" si="5"/>
        <v>0</v>
      </c>
      <c r="J88" s="51"/>
      <c r="K88" s="52"/>
      <c r="L88" s="43"/>
      <c r="M88" s="23"/>
      <c r="N88" s="23"/>
    </row>
    <row r="89" spans="1:14" ht="12.75" customHeight="1">
      <c r="A89" s="53">
        <v>414</v>
      </c>
      <c r="B89" s="54" t="s">
        <v>1820</v>
      </c>
      <c r="C89" s="49" t="s">
        <v>1903</v>
      </c>
      <c r="D89" s="49"/>
      <c r="E89" s="56"/>
      <c r="F89" s="49"/>
      <c r="G89" s="49"/>
      <c r="H89" s="49">
        <f t="shared" si="4"/>
        <v>0</v>
      </c>
      <c r="I89" s="50">
        <f t="shared" si="5"/>
        <v>0</v>
      </c>
      <c r="J89" s="51"/>
      <c r="K89" s="52"/>
      <c r="L89" s="43">
        <f>IF(I89=0,H89-J89+K89,I89-K89+J89)</f>
        <v>0</v>
      </c>
      <c r="M89" s="23"/>
      <c r="N89" s="23"/>
    </row>
    <row r="90" spans="1:14" ht="12.75" customHeight="1">
      <c r="A90" s="53">
        <v>415</v>
      </c>
      <c r="B90" s="54" t="s">
        <v>1820</v>
      </c>
      <c r="C90" s="49" t="s">
        <v>1904</v>
      </c>
      <c r="D90" s="49"/>
      <c r="E90" s="56"/>
      <c r="F90" s="49"/>
      <c r="G90" s="49"/>
      <c r="H90" s="49">
        <f t="shared" si="4"/>
        <v>0</v>
      </c>
      <c r="I90" s="50">
        <f t="shared" si="5"/>
        <v>0</v>
      </c>
      <c r="J90" s="51"/>
      <c r="K90" s="52"/>
      <c r="L90" s="43">
        <f>IF(I90=0,H90-J90+K90,I90-K90+J90)</f>
        <v>0</v>
      </c>
      <c r="M90" s="23"/>
      <c r="N90" s="23"/>
    </row>
    <row r="91" spans="1:14" ht="12.75" customHeight="1">
      <c r="A91" s="53">
        <v>418</v>
      </c>
      <c r="B91" s="54" t="s">
        <v>1820</v>
      </c>
      <c r="C91" s="49" t="s">
        <v>1905</v>
      </c>
      <c r="D91" s="49"/>
      <c r="E91" s="49"/>
      <c r="F91" s="49"/>
      <c r="G91" s="49"/>
      <c r="H91" s="49">
        <f t="shared" si="4"/>
        <v>0</v>
      </c>
      <c r="I91" s="50">
        <f t="shared" si="5"/>
        <v>0</v>
      </c>
      <c r="J91" s="51"/>
      <c r="K91" s="52"/>
      <c r="L91" s="43">
        <f>IF(I91=0,H91-J91+K91,I91-K91+J91)</f>
        <v>0</v>
      </c>
      <c r="M91" s="23"/>
      <c r="N91" s="23"/>
    </row>
    <row r="92" spans="1:14" ht="12.75" customHeight="1">
      <c r="A92" s="53">
        <v>419</v>
      </c>
      <c r="B92" s="54" t="s">
        <v>1820</v>
      </c>
      <c r="C92" s="49" t="s">
        <v>1906</v>
      </c>
      <c r="D92" s="49"/>
      <c r="E92" s="49"/>
      <c r="F92" s="49"/>
      <c r="G92" s="49"/>
      <c r="H92" s="49">
        <f t="shared" si="4"/>
        <v>0</v>
      </c>
      <c r="I92" s="50">
        <f t="shared" si="5"/>
        <v>0</v>
      </c>
      <c r="J92" s="51"/>
      <c r="K92" s="52"/>
      <c r="L92" s="43">
        <f>IF(I92=0,H92-J92+K92,I92-K92+J92)</f>
        <v>0</v>
      </c>
      <c r="M92" s="23"/>
      <c r="N92" s="23"/>
    </row>
    <row r="93" spans="1:14" ht="12.75" customHeight="1">
      <c r="A93" s="53">
        <v>421</v>
      </c>
      <c r="B93" s="54" t="s">
        <v>1820</v>
      </c>
      <c r="C93" s="49" t="s">
        <v>1907</v>
      </c>
      <c r="D93" s="49"/>
      <c r="E93" s="49"/>
      <c r="F93" s="49"/>
      <c r="G93" s="49"/>
      <c r="H93" s="49">
        <f t="shared" si="4"/>
        <v>0</v>
      </c>
      <c r="I93" s="50">
        <f t="shared" si="5"/>
        <v>0</v>
      </c>
      <c r="J93" s="51"/>
      <c r="K93" s="52"/>
      <c r="L93" s="43">
        <f>IF(I93=0,H93-J93+K93,I93-K93+J93)</f>
        <v>0</v>
      </c>
      <c r="M93" s="23"/>
      <c r="N93" s="23"/>
    </row>
    <row r="94" spans="1:14" ht="12.75" customHeight="1">
      <c r="A94" s="53"/>
      <c r="B94" s="54">
        <v>4211</v>
      </c>
      <c r="C94" s="49" t="s">
        <v>1908</v>
      </c>
      <c r="D94" s="49"/>
      <c r="E94" s="49"/>
      <c r="F94" s="48"/>
      <c r="G94" s="48"/>
      <c r="H94" s="49">
        <f t="shared" si="4"/>
        <v>0</v>
      </c>
      <c r="I94" s="50">
        <f t="shared" si="5"/>
        <v>0</v>
      </c>
      <c r="J94" s="51"/>
      <c r="K94" s="52"/>
      <c r="L94" s="43"/>
      <c r="M94" s="23"/>
      <c r="N94" s="23"/>
    </row>
    <row r="95" spans="1:14" ht="12.75" customHeight="1">
      <c r="A95" s="53"/>
      <c r="B95" s="54">
        <v>4212</v>
      </c>
      <c r="C95" s="49" t="s">
        <v>1909</v>
      </c>
      <c r="D95" s="49"/>
      <c r="E95" s="49"/>
      <c r="F95" s="49"/>
      <c r="G95" s="49"/>
      <c r="H95" s="49">
        <f t="shared" si="4"/>
        <v>0</v>
      </c>
      <c r="I95" s="50">
        <f t="shared" si="5"/>
        <v>0</v>
      </c>
      <c r="J95" s="51"/>
      <c r="K95" s="52"/>
      <c r="L95" s="43"/>
      <c r="M95" s="23"/>
      <c r="N95" s="23"/>
    </row>
    <row r="96" spans="1:14" ht="12.75" customHeight="1">
      <c r="A96" s="53">
        <v>441</v>
      </c>
      <c r="B96" s="54" t="s">
        <v>1820</v>
      </c>
      <c r="C96" s="49" t="s">
        <v>1910</v>
      </c>
      <c r="D96" s="49"/>
      <c r="E96" s="49"/>
      <c r="F96" s="49"/>
      <c r="G96" s="49"/>
      <c r="H96" s="49">
        <f t="shared" si="4"/>
        <v>0</v>
      </c>
      <c r="I96" s="50">
        <f t="shared" si="5"/>
        <v>0</v>
      </c>
      <c r="J96" s="51"/>
      <c r="K96" s="52"/>
      <c r="L96" s="43">
        <f>IF(I96=0,H96-J96+K96,I96-K96+J96)</f>
        <v>0</v>
      </c>
      <c r="M96" s="23"/>
      <c r="N96" s="23"/>
    </row>
    <row r="97" spans="1:14" ht="12.75" customHeight="1">
      <c r="A97" s="53">
        <v>461</v>
      </c>
      <c r="B97" s="54" t="s">
        <v>1820</v>
      </c>
      <c r="C97" s="49" t="s">
        <v>1911</v>
      </c>
      <c r="D97" s="49"/>
      <c r="E97" s="49"/>
      <c r="F97" s="49"/>
      <c r="G97" s="49"/>
      <c r="H97" s="49">
        <f t="shared" si="4"/>
        <v>0</v>
      </c>
      <c r="I97" s="50">
        <f t="shared" si="5"/>
        <v>0</v>
      </c>
      <c r="J97" s="51"/>
      <c r="K97" s="52"/>
      <c r="L97" s="43"/>
      <c r="M97" s="23"/>
      <c r="N97" s="23"/>
    </row>
    <row r="98" spans="1:14" ht="12.75" customHeight="1">
      <c r="A98" s="53">
        <v>466</v>
      </c>
      <c r="B98" s="54" t="s">
        <v>1820</v>
      </c>
      <c r="C98" s="49" t="s">
        <v>1912</v>
      </c>
      <c r="D98" s="49"/>
      <c r="E98" s="49"/>
      <c r="F98" s="49"/>
      <c r="G98" s="49"/>
      <c r="H98" s="49">
        <f t="shared" si="4"/>
        <v>0</v>
      </c>
      <c r="I98" s="50">
        <f t="shared" si="5"/>
        <v>0</v>
      </c>
      <c r="J98" s="51"/>
      <c r="K98" s="52"/>
      <c r="L98" s="43"/>
      <c r="M98" s="23"/>
      <c r="N98" s="23"/>
    </row>
    <row r="99" spans="1:14" ht="12.75" customHeight="1">
      <c r="A99" s="53">
        <v>511</v>
      </c>
      <c r="B99" s="54" t="s">
        <v>1820</v>
      </c>
      <c r="C99" s="49" t="s">
        <v>1913</v>
      </c>
      <c r="D99" s="49"/>
      <c r="E99" s="49"/>
      <c r="F99" s="48"/>
      <c r="G99" s="48"/>
      <c r="H99" s="49">
        <f t="shared" si="4"/>
        <v>0</v>
      </c>
      <c r="I99" s="50">
        <f t="shared" si="5"/>
        <v>0</v>
      </c>
      <c r="J99" s="51"/>
      <c r="K99" s="52"/>
      <c r="L99" s="43">
        <f aca="true" t="shared" si="6" ref="L99:L107">IF(I99=0,H99-J99+K99,I99-K99+J99)</f>
        <v>0</v>
      </c>
      <c r="M99" s="23"/>
      <c r="N99" s="23"/>
    </row>
    <row r="100" spans="1:14" ht="12.75" customHeight="1">
      <c r="A100" s="53">
        <v>512</v>
      </c>
      <c r="B100" s="54" t="s">
        <v>1820</v>
      </c>
      <c r="C100" s="49" t="s">
        <v>1914</v>
      </c>
      <c r="D100" s="49"/>
      <c r="E100" s="49"/>
      <c r="F100" s="49"/>
      <c r="G100" s="49"/>
      <c r="H100" s="49">
        <f t="shared" si="4"/>
        <v>0</v>
      </c>
      <c r="I100" s="50">
        <f t="shared" si="5"/>
        <v>0</v>
      </c>
      <c r="J100" s="51"/>
      <c r="K100" s="52"/>
      <c r="L100" s="43">
        <f t="shared" si="6"/>
        <v>0</v>
      </c>
      <c r="M100" s="23"/>
      <c r="N100" s="23"/>
    </row>
    <row r="101" spans="1:14" ht="12.75" customHeight="1">
      <c r="A101" s="53">
        <v>515</v>
      </c>
      <c r="B101" s="54" t="s">
        <v>1820</v>
      </c>
      <c r="C101" s="49" t="s">
        <v>777</v>
      </c>
      <c r="D101" s="49"/>
      <c r="E101" s="49"/>
      <c r="F101" s="48"/>
      <c r="G101" s="48"/>
      <c r="H101" s="49">
        <f t="shared" si="4"/>
        <v>0</v>
      </c>
      <c r="I101" s="50">
        <f t="shared" si="5"/>
        <v>0</v>
      </c>
      <c r="J101" s="51"/>
      <c r="K101" s="52"/>
      <c r="L101" s="43">
        <f t="shared" si="6"/>
        <v>0</v>
      </c>
      <c r="M101" s="23"/>
      <c r="N101" s="23"/>
    </row>
    <row r="102" spans="1:14" ht="12.75" customHeight="1">
      <c r="A102" s="53">
        <v>521</v>
      </c>
      <c r="B102" s="54" t="s">
        <v>1820</v>
      </c>
      <c r="C102" s="49" t="s">
        <v>778</v>
      </c>
      <c r="D102" s="49"/>
      <c r="E102" s="49"/>
      <c r="F102" s="49"/>
      <c r="G102" s="49"/>
      <c r="H102" s="49">
        <f t="shared" si="4"/>
        <v>0</v>
      </c>
      <c r="I102" s="50">
        <f t="shared" si="5"/>
        <v>0</v>
      </c>
      <c r="J102" s="51"/>
      <c r="K102" s="52"/>
      <c r="L102" s="43">
        <f t="shared" si="6"/>
        <v>0</v>
      </c>
      <c r="M102" s="23"/>
      <c r="N102" s="23"/>
    </row>
    <row r="103" spans="1:14" ht="12.75" customHeight="1">
      <c r="A103" s="53">
        <v>531</v>
      </c>
      <c r="B103" s="54" t="s">
        <v>1820</v>
      </c>
      <c r="C103" s="49" t="s">
        <v>779</v>
      </c>
      <c r="D103" s="49"/>
      <c r="E103" s="49"/>
      <c r="F103" s="49"/>
      <c r="G103" s="49"/>
      <c r="H103" s="49">
        <f t="shared" si="4"/>
        <v>0</v>
      </c>
      <c r="I103" s="50">
        <f t="shared" si="5"/>
        <v>0</v>
      </c>
      <c r="J103" s="51"/>
      <c r="K103" s="52"/>
      <c r="L103" s="43">
        <f t="shared" si="6"/>
        <v>0</v>
      </c>
      <c r="M103" s="23"/>
      <c r="N103" s="23"/>
    </row>
    <row r="104" spans="1:14" ht="12.75" customHeight="1">
      <c r="A104" s="53">
        <v>532</v>
      </c>
      <c r="B104" s="54" t="s">
        <v>1820</v>
      </c>
      <c r="C104" s="49" t="s">
        <v>780</v>
      </c>
      <c r="D104" s="49"/>
      <c r="E104" s="49"/>
      <c r="F104" s="49"/>
      <c r="G104" s="49"/>
      <c r="H104" s="49">
        <f t="shared" si="4"/>
        <v>0</v>
      </c>
      <c r="I104" s="50">
        <f t="shared" si="5"/>
        <v>0</v>
      </c>
      <c r="J104" s="51"/>
      <c r="K104" s="52"/>
      <c r="L104" s="43">
        <f t="shared" si="6"/>
        <v>0</v>
      </c>
      <c r="M104" s="23"/>
      <c r="N104" s="23"/>
    </row>
    <row r="105" spans="1:14" ht="12.75" customHeight="1">
      <c r="A105" s="53">
        <v>611</v>
      </c>
      <c r="B105" s="54" t="s">
        <v>1820</v>
      </c>
      <c r="C105" s="49" t="s">
        <v>781</v>
      </c>
      <c r="D105" s="49"/>
      <c r="E105" s="49"/>
      <c r="F105" s="49"/>
      <c r="G105" s="49"/>
      <c r="H105" s="49">
        <f t="shared" si="4"/>
        <v>0</v>
      </c>
      <c r="I105" s="50">
        <f t="shared" si="5"/>
        <v>0</v>
      </c>
      <c r="J105" s="51"/>
      <c r="K105" s="52"/>
      <c r="L105" s="43">
        <f t="shared" si="6"/>
        <v>0</v>
      </c>
      <c r="M105" s="23"/>
      <c r="N105" s="23"/>
    </row>
    <row r="106" spans="1:14" ht="12.75" customHeight="1">
      <c r="A106" s="53">
        <v>621</v>
      </c>
      <c r="B106" s="54" t="s">
        <v>1820</v>
      </c>
      <c r="C106" s="49" t="s">
        <v>782</v>
      </c>
      <c r="D106" s="49"/>
      <c r="E106" s="49"/>
      <c r="F106" s="49"/>
      <c r="G106" s="49"/>
      <c r="H106" s="49">
        <f t="shared" si="4"/>
        <v>0</v>
      </c>
      <c r="I106" s="50">
        <f t="shared" si="5"/>
        <v>0</v>
      </c>
      <c r="J106" s="51"/>
      <c r="K106" s="52"/>
      <c r="L106" s="43">
        <f t="shared" si="6"/>
        <v>0</v>
      </c>
      <c r="M106" s="23"/>
      <c r="N106" s="23"/>
    </row>
    <row r="107" spans="1:14" ht="12.75" customHeight="1">
      <c r="A107" s="53">
        <v>622</v>
      </c>
      <c r="B107" s="54" t="s">
        <v>1820</v>
      </c>
      <c r="C107" s="49" t="s">
        <v>783</v>
      </c>
      <c r="D107" s="49"/>
      <c r="E107" s="49"/>
      <c r="F107" s="48"/>
      <c r="G107" s="48"/>
      <c r="H107" s="49">
        <f t="shared" si="4"/>
        <v>0</v>
      </c>
      <c r="I107" s="50">
        <f t="shared" si="5"/>
        <v>0</v>
      </c>
      <c r="J107" s="51"/>
      <c r="K107" s="52"/>
      <c r="L107" s="43">
        <f t="shared" si="6"/>
        <v>0</v>
      </c>
      <c r="M107" s="23"/>
      <c r="N107" s="23"/>
    </row>
    <row r="108" spans="1:14" ht="12.75" customHeight="1">
      <c r="A108" s="53">
        <v>623</v>
      </c>
      <c r="B108" s="54" t="s">
        <v>1820</v>
      </c>
      <c r="C108" s="49" t="s">
        <v>784</v>
      </c>
      <c r="D108" s="49"/>
      <c r="E108" s="49"/>
      <c r="F108" s="56"/>
      <c r="G108" s="49"/>
      <c r="H108" s="49">
        <f t="shared" si="4"/>
        <v>0</v>
      </c>
      <c r="I108" s="50">
        <f t="shared" si="5"/>
        <v>0</v>
      </c>
      <c r="J108" s="51"/>
      <c r="K108" s="52"/>
      <c r="L108" s="43"/>
      <c r="M108" s="23"/>
      <c r="N108" s="23"/>
    </row>
    <row r="109" spans="1:14" ht="12.75" customHeight="1">
      <c r="A109" s="53">
        <v>627</v>
      </c>
      <c r="B109" s="54" t="s">
        <v>1820</v>
      </c>
      <c r="C109" s="49" t="s">
        <v>785</v>
      </c>
      <c r="D109" s="49"/>
      <c r="E109" s="49"/>
      <c r="F109" s="48"/>
      <c r="G109" s="48"/>
      <c r="H109" s="49">
        <f t="shared" si="4"/>
        <v>0</v>
      </c>
      <c r="I109" s="50">
        <f t="shared" si="5"/>
        <v>0</v>
      </c>
      <c r="J109" s="51"/>
      <c r="K109" s="52"/>
      <c r="L109" s="43">
        <f aca="true" t="shared" si="7" ref="L109:L118">IF(I109=0,H109-J109+K109,I109-K109+J109)</f>
        <v>0</v>
      </c>
      <c r="M109" s="23"/>
      <c r="N109" s="23"/>
    </row>
    <row r="110" spans="1:14" ht="12.75" customHeight="1">
      <c r="A110" s="53">
        <v>631</v>
      </c>
      <c r="B110" s="54" t="s">
        <v>1820</v>
      </c>
      <c r="C110" s="49" t="s">
        <v>786</v>
      </c>
      <c r="D110" s="49"/>
      <c r="E110" s="49"/>
      <c r="F110" s="49"/>
      <c r="G110" s="49"/>
      <c r="H110" s="49">
        <f t="shared" si="4"/>
        <v>0</v>
      </c>
      <c r="I110" s="50">
        <f t="shared" si="5"/>
        <v>0</v>
      </c>
      <c r="J110" s="51"/>
      <c r="K110" s="52"/>
      <c r="L110" s="43">
        <f t="shared" si="7"/>
        <v>0</v>
      </c>
      <c r="M110" s="23"/>
      <c r="N110" s="23"/>
    </row>
    <row r="111" spans="1:14" ht="12.75" customHeight="1">
      <c r="A111" s="53">
        <v>632</v>
      </c>
      <c r="B111" s="54" t="s">
        <v>1820</v>
      </c>
      <c r="C111" s="49" t="s">
        <v>787</v>
      </c>
      <c r="D111" s="49"/>
      <c r="E111" s="49"/>
      <c r="F111" s="48"/>
      <c r="G111" s="48"/>
      <c r="H111" s="49">
        <f t="shared" si="4"/>
        <v>0</v>
      </c>
      <c r="I111" s="50">
        <f t="shared" si="5"/>
        <v>0</v>
      </c>
      <c r="J111" s="51"/>
      <c r="K111" s="52"/>
      <c r="L111" s="43">
        <f t="shared" si="7"/>
        <v>0</v>
      </c>
      <c r="M111" s="23"/>
      <c r="N111" s="23"/>
    </row>
    <row r="112" spans="1:14" ht="12.75" customHeight="1">
      <c r="A112" s="53">
        <v>635</v>
      </c>
      <c r="B112" s="54" t="s">
        <v>1820</v>
      </c>
      <c r="C112" s="49" t="s">
        <v>788</v>
      </c>
      <c r="D112" s="49"/>
      <c r="E112" s="49"/>
      <c r="F112" s="48"/>
      <c r="G112" s="48"/>
      <c r="H112" s="49">
        <f t="shared" si="4"/>
        <v>0</v>
      </c>
      <c r="I112" s="50">
        <f t="shared" si="5"/>
        <v>0</v>
      </c>
      <c r="J112" s="51"/>
      <c r="K112" s="52"/>
      <c r="L112" s="43">
        <f t="shared" si="7"/>
        <v>0</v>
      </c>
      <c r="M112" s="23"/>
      <c r="N112" s="23"/>
    </row>
    <row r="113" spans="1:14" ht="12.75" customHeight="1">
      <c r="A113" s="53">
        <v>641</v>
      </c>
      <c r="B113" s="54" t="s">
        <v>1820</v>
      </c>
      <c r="C113" s="55" t="s">
        <v>789</v>
      </c>
      <c r="D113" s="49"/>
      <c r="E113" s="49"/>
      <c r="F113" s="49"/>
      <c r="G113" s="49"/>
      <c r="H113" s="49">
        <f t="shared" si="4"/>
        <v>0</v>
      </c>
      <c r="I113" s="50">
        <f t="shared" si="5"/>
        <v>0</v>
      </c>
      <c r="J113" s="51"/>
      <c r="K113" s="52"/>
      <c r="L113" s="43">
        <f t="shared" si="7"/>
        <v>0</v>
      </c>
      <c r="M113" s="23"/>
      <c r="N113" s="23"/>
    </row>
    <row r="114" spans="1:14" ht="12.75" customHeight="1">
      <c r="A114" s="53">
        <v>642</v>
      </c>
      <c r="B114" s="54" t="s">
        <v>1820</v>
      </c>
      <c r="C114" s="49" t="s">
        <v>790</v>
      </c>
      <c r="D114" s="49"/>
      <c r="E114" s="49"/>
      <c r="F114" s="48"/>
      <c r="G114" s="48"/>
      <c r="H114" s="49">
        <f t="shared" si="4"/>
        <v>0</v>
      </c>
      <c r="I114" s="50">
        <f t="shared" si="5"/>
        <v>0</v>
      </c>
      <c r="J114" s="51"/>
      <c r="K114" s="52"/>
      <c r="L114" s="43">
        <f t="shared" si="7"/>
        <v>0</v>
      </c>
      <c r="M114" s="23"/>
      <c r="N114" s="23"/>
    </row>
    <row r="115" spans="1:14" ht="12.75" customHeight="1">
      <c r="A115" s="53">
        <v>711</v>
      </c>
      <c r="B115" s="54" t="s">
        <v>1820</v>
      </c>
      <c r="C115" s="49" t="s">
        <v>791</v>
      </c>
      <c r="D115" s="49"/>
      <c r="E115" s="49"/>
      <c r="F115" s="56"/>
      <c r="G115" s="49"/>
      <c r="H115" s="49">
        <f t="shared" si="4"/>
        <v>0</v>
      </c>
      <c r="I115" s="50">
        <f t="shared" si="5"/>
        <v>0</v>
      </c>
      <c r="J115" s="51"/>
      <c r="K115" s="52"/>
      <c r="L115" s="43">
        <f t="shared" si="7"/>
        <v>0</v>
      </c>
      <c r="M115" s="23"/>
      <c r="N115" s="23"/>
    </row>
    <row r="116" spans="1:14" ht="12.75" customHeight="1">
      <c r="A116" s="53">
        <v>811</v>
      </c>
      <c r="B116" s="54" t="s">
        <v>1820</v>
      </c>
      <c r="C116" s="58" t="s">
        <v>792</v>
      </c>
      <c r="D116" s="49"/>
      <c r="E116" s="49"/>
      <c r="F116" s="48"/>
      <c r="G116" s="48"/>
      <c r="H116" s="49">
        <f t="shared" si="4"/>
        <v>0</v>
      </c>
      <c r="I116" s="50">
        <f t="shared" si="5"/>
        <v>0</v>
      </c>
      <c r="J116" s="51"/>
      <c r="K116" s="52"/>
      <c r="L116" s="43">
        <f t="shared" si="7"/>
        <v>0</v>
      </c>
      <c r="M116" s="23"/>
      <c r="N116" s="23"/>
    </row>
    <row r="117" spans="1:14" ht="12.75" customHeight="1">
      <c r="A117" s="53">
        <v>821</v>
      </c>
      <c r="B117" s="54" t="s">
        <v>1820</v>
      </c>
      <c r="C117" s="49" t="s">
        <v>793</v>
      </c>
      <c r="D117" s="49"/>
      <c r="E117" s="49"/>
      <c r="F117" s="49"/>
      <c r="G117" s="49"/>
      <c r="H117" s="49">
        <f>MAX(D117+F117-G117-E117,0)</f>
        <v>0</v>
      </c>
      <c r="I117" s="50">
        <f>MAX(G117+E117-F117-D117,0)</f>
        <v>0</v>
      </c>
      <c r="J117" s="51"/>
      <c r="K117" s="52"/>
      <c r="L117" s="43">
        <f t="shared" si="7"/>
        <v>0</v>
      </c>
      <c r="M117" s="23"/>
      <c r="N117" s="23"/>
    </row>
    <row r="118" spans="1:14" ht="12.75" customHeight="1">
      <c r="A118" s="59">
        <v>911</v>
      </c>
      <c r="B118" s="60" t="s">
        <v>1820</v>
      </c>
      <c r="C118" s="61" t="s">
        <v>794</v>
      </c>
      <c r="D118" s="61"/>
      <c r="E118" s="61"/>
      <c r="F118" s="48"/>
      <c r="G118" s="48"/>
      <c r="H118" s="49">
        <f>MAX(D118+F118-G118-E118,0)</f>
        <v>0</v>
      </c>
      <c r="I118" s="50">
        <f>MAX(G118+E118-F118-D118,0)</f>
        <v>0</v>
      </c>
      <c r="J118" s="62"/>
      <c r="K118" s="63"/>
      <c r="L118" s="64">
        <f t="shared" si="7"/>
        <v>0</v>
      </c>
      <c r="M118" s="23"/>
      <c r="N118" s="23"/>
    </row>
    <row r="119" spans="1:12" s="68" customFormat="1" ht="19.5" customHeight="1">
      <c r="A119" s="65"/>
      <c r="B119" s="66"/>
      <c r="C119" s="66" t="s">
        <v>795</v>
      </c>
      <c r="D119" s="67">
        <f>SUMIF($B$7:$B$118,$B$7,D7:D118)</f>
        <v>0</v>
      </c>
      <c r="E119" s="67">
        <f aca="true" t="shared" si="8" ref="E119:L119">SUMIF($B$7:$B$118,$B$7,E7:E118)</f>
        <v>0</v>
      </c>
      <c r="F119" s="67">
        <f t="shared" si="8"/>
        <v>0</v>
      </c>
      <c r="G119" s="67">
        <f t="shared" si="8"/>
        <v>0</v>
      </c>
      <c r="H119" s="67">
        <f t="shared" si="8"/>
        <v>0</v>
      </c>
      <c r="I119" s="67">
        <f t="shared" si="8"/>
        <v>0</v>
      </c>
      <c r="J119" s="67">
        <f t="shared" si="8"/>
        <v>0</v>
      </c>
      <c r="K119" s="67">
        <f t="shared" si="8"/>
        <v>0</v>
      </c>
      <c r="L119" s="67">
        <f t="shared" si="8"/>
        <v>0</v>
      </c>
    </row>
    <row r="120" spans="1:14" ht="15">
      <c r="A120" s="31"/>
      <c r="B120" s="69"/>
      <c r="C120" s="31"/>
      <c r="D120" s="31"/>
      <c r="E120" s="31">
        <f>D119-E119</f>
        <v>0</v>
      </c>
      <c r="F120" s="31"/>
      <c r="G120" s="31">
        <f>F119-G119</f>
        <v>0</v>
      </c>
      <c r="H120" s="31"/>
      <c r="I120" s="31">
        <f>H119-I119</f>
        <v>0</v>
      </c>
      <c r="J120" s="31"/>
      <c r="K120" s="31"/>
      <c r="L120" s="31"/>
      <c r="M120" s="23"/>
      <c r="N120" s="23"/>
    </row>
    <row r="121" spans="1:14" ht="15">
      <c r="A121" s="23"/>
      <c r="B121" s="70"/>
      <c r="C121" s="23"/>
      <c r="D121" s="23"/>
      <c r="E121" s="23"/>
      <c r="F121" s="23"/>
      <c r="G121" s="71"/>
      <c r="H121" s="23"/>
      <c r="I121" s="23"/>
      <c r="J121" s="23"/>
      <c r="K121" s="23"/>
      <c r="L121" s="23"/>
      <c r="M121" s="23"/>
      <c r="N121" s="23"/>
    </row>
    <row r="122" spans="1:14" ht="15">
      <c r="A122" s="23"/>
      <c r="B122" s="70"/>
      <c r="C122" s="23"/>
      <c r="D122" s="23"/>
      <c r="E122" s="23"/>
      <c r="F122" s="23"/>
      <c r="G122" s="23"/>
      <c r="H122" s="31"/>
      <c r="I122" s="23"/>
      <c r="J122" s="23"/>
      <c r="K122" s="23"/>
      <c r="L122" s="23"/>
      <c r="M122" s="23"/>
      <c r="N122" s="23"/>
    </row>
    <row r="123" spans="1:14" ht="15">
      <c r="A123" s="23"/>
      <c r="B123" s="70"/>
      <c r="C123" s="23"/>
      <c r="D123" s="23"/>
      <c r="E123" s="23"/>
      <c r="F123" s="23"/>
      <c r="G123" s="71"/>
      <c r="H123" s="23"/>
      <c r="I123" s="23"/>
      <c r="J123" s="23"/>
      <c r="K123" s="23"/>
      <c r="L123" s="23"/>
      <c r="M123" s="23"/>
      <c r="N123" s="23"/>
    </row>
    <row r="124" spans="1:14" ht="15">
      <c r="A124" s="23"/>
      <c r="B124" s="70"/>
      <c r="C124" s="23"/>
      <c r="D124" s="23"/>
      <c r="E124" s="23"/>
      <c r="F124" s="23"/>
      <c r="G124" s="23"/>
      <c r="H124" s="23"/>
      <c r="I124" s="23"/>
      <c r="J124" s="23"/>
      <c r="K124" s="23"/>
      <c r="L124" s="23"/>
      <c r="M124" s="23"/>
      <c r="N124" s="23"/>
    </row>
    <row r="125" spans="1:14" ht="15">
      <c r="A125" s="23"/>
      <c r="B125" s="70"/>
      <c r="C125" s="23"/>
      <c r="D125" s="23"/>
      <c r="E125" s="23"/>
      <c r="F125" s="23"/>
      <c r="G125" s="23"/>
      <c r="H125" s="71"/>
      <c r="I125" s="23"/>
      <c r="J125" s="23"/>
      <c r="K125" s="23"/>
      <c r="L125" s="23"/>
      <c r="M125" s="23"/>
      <c r="N125" s="23"/>
    </row>
    <row r="126" spans="1:14" ht="15">
      <c r="A126" s="23"/>
      <c r="B126" s="70"/>
      <c r="C126" s="23"/>
      <c r="D126" s="23"/>
      <c r="E126" s="23"/>
      <c r="F126" s="23"/>
      <c r="G126" s="23"/>
      <c r="H126" s="71"/>
      <c r="I126" s="23"/>
      <c r="J126" s="23"/>
      <c r="K126" s="23"/>
      <c r="L126" s="23"/>
      <c r="M126" s="23"/>
      <c r="N126" s="23"/>
    </row>
    <row r="127" spans="1:14" ht="15">
      <c r="A127" s="23"/>
      <c r="B127" s="70"/>
      <c r="C127" s="23"/>
      <c r="D127" s="23"/>
      <c r="E127" s="23"/>
      <c r="F127" s="23"/>
      <c r="G127" s="23"/>
      <c r="H127" s="71"/>
      <c r="I127" s="23"/>
      <c r="J127" s="23"/>
      <c r="K127" s="23"/>
      <c r="L127" s="23"/>
      <c r="M127" s="23"/>
      <c r="N127" s="23"/>
    </row>
    <row r="128" spans="1:14" ht="15">
      <c r="A128" s="23"/>
      <c r="B128" s="70"/>
      <c r="C128" s="23"/>
      <c r="D128" s="23"/>
      <c r="E128" s="23"/>
      <c r="F128" s="23"/>
      <c r="G128" s="23"/>
      <c r="H128" s="71"/>
      <c r="I128" s="23"/>
      <c r="J128" s="23"/>
      <c r="K128" s="23"/>
      <c r="L128" s="23"/>
      <c r="M128" s="23"/>
      <c r="N128" s="23"/>
    </row>
    <row r="129" spans="1:14" ht="15">
      <c r="A129" s="23"/>
      <c r="B129" s="70"/>
      <c r="C129" s="23"/>
      <c r="D129" s="23"/>
      <c r="E129" s="23"/>
      <c r="F129" s="23"/>
      <c r="G129" s="23"/>
      <c r="H129" s="71"/>
      <c r="I129" s="23"/>
      <c r="J129" s="23"/>
      <c r="K129" s="23"/>
      <c r="L129" s="23"/>
      <c r="M129" s="23"/>
      <c r="N129" s="23"/>
    </row>
    <row r="130" spans="1:14" ht="15">
      <c r="A130" s="23"/>
      <c r="B130" s="70"/>
      <c r="C130" s="23"/>
      <c r="D130" s="23"/>
      <c r="E130" s="23"/>
      <c r="F130" s="23"/>
      <c r="G130" s="23"/>
      <c r="H130" s="71"/>
      <c r="I130" s="23"/>
      <c r="J130" s="23"/>
      <c r="K130" s="23"/>
      <c r="L130" s="23"/>
      <c r="M130" s="23"/>
      <c r="N130" s="23"/>
    </row>
    <row r="131" spans="1:14" ht="15">
      <c r="A131" s="23"/>
      <c r="B131" s="70"/>
      <c r="C131" s="23"/>
      <c r="D131" s="23"/>
      <c r="E131" s="23"/>
      <c r="F131" s="23"/>
      <c r="G131" s="23"/>
      <c r="H131" s="23"/>
      <c r="I131" s="23"/>
      <c r="J131" s="23"/>
      <c r="K131" s="23"/>
      <c r="L131" s="23"/>
      <c r="M131" s="23"/>
      <c r="N131" s="23"/>
    </row>
    <row r="132" spans="1:14" ht="15">
      <c r="A132" s="23"/>
      <c r="B132" s="70"/>
      <c r="C132" s="23"/>
      <c r="D132" s="23"/>
      <c r="E132" s="23"/>
      <c r="F132" s="23"/>
      <c r="G132" s="23"/>
      <c r="H132" s="23"/>
      <c r="I132" s="23"/>
      <c r="J132" s="23"/>
      <c r="K132" s="23"/>
      <c r="L132" s="23"/>
      <c r="M132" s="23"/>
      <c r="N132" s="23"/>
    </row>
    <row r="133" spans="1:14" ht="15">
      <c r="A133" s="23"/>
      <c r="B133" s="70"/>
      <c r="C133" s="23"/>
      <c r="D133" s="23"/>
      <c r="E133" s="23"/>
      <c r="F133" s="23"/>
      <c r="G133" s="23"/>
      <c r="H133" s="23"/>
      <c r="I133" s="23"/>
      <c r="J133" s="23"/>
      <c r="K133" s="23"/>
      <c r="L133" s="23"/>
      <c r="M133" s="23"/>
      <c r="N133" s="23"/>
    </row>
    <row r="134" spans="1:14" ht="15">
      <c r="A134" s="23"/>
      <c r="B134" s="70"/>
      <c r="C134" s="23"/>
      <c r="D134" s="23"/>
      <c r="E134" s="23"/>
      <c r="F134" s="23"/>
      <c r="G134" s="23"/>
      <c r="H134" s="23"/>
      <c r="I134" s="23"/>
      <c r="J134" s="23"/>
      <c r="K134" s="23"/>
      <c r="L134" s="23"/>
      <c r="M134" s="23"/>
      <c r="N134" s="23"/>
    </row>
    <row r="135" spans="1:14" ht="15">
      <c r="A135" s="23"/>
      <c r="B135" s="70"/>
      <c r="C135" s="23"/>
      <c r="D135" s="23"/>
      <c r="E135" s="23"/>
      <c r="F135" s="23"/>
      <c r="G135" s="23"/>
      <c r="H135" s="23"/>
      <c r="I135" s="23"/>
      <c r="J135" s="23"/>
      <c r="K135" s="23"/>
      <c r="L135" s="23"/>
      <c r="M135" s="23"/>
      <c r="N135" s="23"/>
    </row>
    <row r="136" spans="1:14" ht="15">
      <c r="A136" s="23"/>
      <c r="B136" s="70"/>
      <c r="C136" s="23"/>
      <c r="D136" s="23"/>
      <c r="E136" s="23"/>
      <c r="F136" s="23"/>
      <c r="G136" s="23"/>
      <c r="H136" s="23"/>
      <c r="I136" s="23"/>
      <c r="J136" s="23"/>
      <c r="K136" s="23"/>
      <c r="L136" s="23"/>
      <c r="M136" s="23"/>
      <c r="N136" s="23"/>
    </row>
    <row r="137" spans="1:14" ht="15">
      <c r="A137" s="23"/>
      <c r="B137" s="70"/>
      <c r="C137" s="23"/>
      <c r="D137" s="23"/>
      <c r="E137" s="23"/>
      <c r="F137" s="23"/>
      <c r="G137" s="23"/>
      <c r="H137" s="23"/>
      <c r="I137" s="23"/>
      <c r="J137" s="23"/>
      <c r="K137" s="23"/>
      <c r="L137" s="23"/>
      <c r="M137" s="23"/>
      <c r="N137" s="23"/>
    </row>
    <row r="138" spans="1:14" ht="15">
      <c r="A138" s="23"/>
      <c r="B138" s="70"/>
      <c r="C138" s="23"/>
      <c r="D138" s="23"/>
      <c r="E138" s="23"/>
      <c r="F138" s="23"/>
      <c r="G138" s="23"/>
      <c r="H138" s="23"/>
      <c r="I138" s="23"/>
      <c r="J138" s="23"/>
      <c r="K138" s="23"/>
      <c r="L138" s="23"/>
      <c r="M138" s="23"/>
      <c r="N138" s="23"/>
    </row>
    <row r="139" spans="1:14" ht="15">
      <c r="A139" s="23"/>
      <c r="B139" s="70"/>
      <c r="C139" s="23"/>
      <c r="D139" s="23"/>
      <c r="E139" s="23"/>
      <c r="F139" s="23"/>
      <c r="G139" s="23"/>
      <c r="H139" s="23"/>
      <c r="I139" s="23"/>
      <c r="J139" s="23"/>
      <c r="K139" s="23"/>
      <c r="L139" s="23"/>
      <c r="M139" s="23"/>
      <c r="N139" s="23"/>
    </row>
    <row r="140" spans="1:14" ht="15">
      <c r="A140" s="23"/>
      <c r="B140" s="70"/>
      <c r="C140" s="23"/>
      <c r="D140" s="23"/>
      <c r="E140" s="23"/>
      <c r="F140" s="23"/>
      <c r="G140" s="23"/>
      <c r="H140" s="23"/>
      <c r="I140" s="23"/>
      <c r="J140" s="23"/>
      <c r="K140" s="23"/>
      <c r="L140" s="23"/>
      <c r="M140" s="23"/>
      <c r="N140" s="23"/>
    </row>
    <row r="141" spans="1:14" ht="15">
      <c r="A141" s="23"/>
      <c r="B141" s="70"/>
      <c r="C141" s="23"/>
      <c r="D141" s="23"/>
      <c r="E141" s="23"/>
      <c r="F141" s="23"/>
      <c r="G141" s="23"/>
      <c r="H141" s="23"/>
      <c r="I141" s="23"/>
      <c r="J141" s="23"/>
      <c r="K141" s="23"/>
      <c r="L141" s="23"/>
      <c r="M141" s="23"/>
      <c r="N141" s="23"/>
    </row>
    <row r="142" spans="1:14" ht="15">
      <c r="A142" s="23"/>
      <c r="B142" s="70"/>
      <c r="C142" s="23"/>
      <c r="D142" s="23"/>
      <c r="E142" s="23"/>
      <c r="F142" s="23"/>
      <c r="G142" s="23"/>
      <c r="H142" s="23"/>
      <c r="I142" s="23"/>
      <c r="J142" s="23"/>
      <c r="K142" s="23"/>
      <c r="L142" s="23"/>
      <c r="M142" s="23"/>
      <c r="N142" s="23"/>
    </row>
    <row r="143" spans="1:14" ht="15">
      <c r="A143" s="23"/>
      <c r="B143" s="70"/>
      <c r="C143" s="23"/>
      <c r="D143" s="23"/>
      <c r="E143" s="23"/>
      <c r="F143" s="23"/>
      <c r="G143" s="23"/>
      <c r="H143" s="23"/>
      <c r="I143" s="23"/>
      <c r="J143" s="23"/>
      <c r="K143" s="23"/>
      <c r="L143" s="23"/>
      <c r="M143" s="23"/>
      <c r="N143" s="23"/>
    </row>
    <row r="144" spans="1:14" ht="15">
      <c r="A144" s="23"/>
      <c r="B144" s="70"/>
      <c r="C144" s="23"/>
      <c r="D144" s="23"/>
      <c r="E144" s="23"/>
      <c r="F144" s="23"/>
      <c r="G144" s="23"/>
      <c r="H144" s="23"/>
      <c r="I144" s="23"/>
      <c r="J144" s="23"/>
      <c r="K144" s="23"/>
      <c r="L144" s="23"/>
      <c r="M144" s="23"/>
      <c r="N144" s="23"/>
    </row>
    <row r="145" spans="1:14" ht="15">
      <c r="A145" s="23"/>
      <c r="B145" s="70"/>
      <c r="C145" s="23"/>
      <c r="D145" s="23"/>
      <c r="E145" s="23"/>
      <c r="F145" s="23"/>
      <c r="G145" s="23"/>
      <c r="H145" s="23"/>
      <c r="I145" s="23"/>
      <c r="J145" s="23"/>
      <c r="K145" s="23"/>
      <c r="L145" s="23"/>
      <c r="M145" s="23"/>
      <c r="N145" s="23"/>
    </row>
    <row r="146" spans="1:14" ht="15">
      <c r="A146" s="23"/>
      <c r="B146" s="70"/>
      <c r="C146" s="23"/>
      <c r="D146" s="23"/>
      <c r="E146" s="23"/>
      <c r="F146" s="23"/>
      <c r="G146" s="23"/>
      <c r="H146" s="23"/>
      <c r="I146" s="23"/>
      <c r="J146" s="23"/>
      <c r="K146" s="23"/>
      <c r="L146" s="23"/>
      <c r="M146" s="23"/>
      <c r="N146" s="23"/>
    </row>
    <row r="147" spans="1:14" ht="15">
      <c r="A147" s="23"/>
      <c r="B147" s="70"/>
      <c r="C147" s="23"/>
      <c r="D147" s="23"/>
      <c r="E147" s="23"/>
      <c r="F147" s="23"/>
      <c r="G147" s="23"/>
      <c r="H147" s="23"/>
      <c r="I147" s="23"/>
      <c r="J147" s="23"/>
      <c r="K147" s="23"/>
      <c r="L147" s="23"/>
      <c r="M147" s="23"/>
      <c r="N147" s="23"/>
    </row>
    <row r="148" spans="1:14" ht="15">
      <c r="A148" s="23"/>
      <c r="B148" s="70"/>
      <c r="C148" s="23"/>
      <c r="D148" s="23"/>
      <c r="E148" s="23"/>
      <c r="F148" s="23"/>
      <c r="G148" s="23"/>
      <c r="H148" s="23"/>
      <c r="I148" s="23"/>
      <c r="J148" s="23"/>
      <c r="K148" s="23"/>
      <c r="L148" s="23"/>
      <c r="M148" s="23"/>
      <c r="N148" s="23"/>
    </row>
    <row r="149" spans="1:14" ht="15">
      <c r="A149" s="23"/>
      <c r="B149" s="70"/>
      <c r="C149" s="23"/>
      <c r="D149" s="23"/>
      <c r="E149" s="23"/>
      <c r="F149" s="23"/>
      <c r="G149" s="23"/>
      <c r="H149" s="23"/>
      <c r="I149" s="23"/>
      <c r="J149" s="23"/>
      <c r="K149" s="23"/>
      <c r="L149" s="23"/>
      <c r="M149" s="23"/>
      <c r="N149" s="23"/>
    </row>
    <row r="150" spans="1:14" ht="15">
      <c r="A150" s="23"/>
      <c r="B150" s="70"/>
      <c r="C150" s="23"/>
      <c r="D150" s="23"/>
      <c r="E150" s="23"/>
      <c r="F150" s="23"/>
      <c r="G150" s="23"/>
      <c r="H150" s="23"/>
      <c r="I150" s="23"/>
      <c r="J150" s="23"/>
      <c r="K150" s="23"/>
      <c r="L150" s="23"/>
      <c r="M150" s="23"/>
      <c r="N150" s="23"/>
    </row>
    <row r="151" spans="1:14" ht="15">
      <c r="A151" s="23"/>
      <c r="B151" s="70"/>
      <c r="C151" s="23"/>
      <c r="D151" s="23"/>
      <c r="E151" s="23"/>
      <c r="F151" s="23"/>
      <c r="G151" s="23"/>
      <c r="H151" s="23"/>
      <c r="I151" s="23"/>
      <c r="J151" s="23"/>
      <c r="K151" s="23"/>
      <c r="L151" s="23"/>
      <c r="M151" s="23"/>
      <c r="N151" s="23"/>
    </row>
    <row r="152" spans="1:14" ht="15">
      <c r="A152" s="23"/>
      <c r="B152" s="70"/>
      <c r="C152" s="23"/>
      <c r="D152" s="23"/>
      <c r="E152" s="23"/>
      <c r="F152" s="23"/>
      <c r="G152" s="23"/>
      <c r="H152" s="23"/>
      <c r="I152" s="23"/>
      <c r="J152" s="23"/>
      <c r="K152" s="23"/>
      <c r="L152" s="23"/>
      <c r="M152" s="23"/>
      <c r="N152" s="23"/>
    </row>
    <row r="153" spans="1:14" ht="15">
      <c r="A153" s="23"/>
      <c r="B153" s="70"/>
      <c r="C153" s="23"/>
      <c r="D153" s="23"/>
      <c r="E153" s="23"/>
      <c r="F153" s="23"/>
      <c r="G153" s="23"/>
      <c r="H153" s="23"/>
      <c r="I153" s="23"/>
      <c r="J153" s="23"/>
      <c r="K153" s="23"/>
      <c r="L153" s="23"/>
      <c r="M153" s="23"/>
      <c r="N153" s="23"/>
    </row>
    <row r="154" spans="1:14" ht="15">
      <c r="A154" s="23"/>
      <c r="B154" s="70"/>
      <c r="C154" s="23"/>
      <c r="D154" s="23"/>
      <c r="E154" s="23"/>
      <c r="F154" s="23"/>
      <c r="G154" s="23"/>
      <c r="H154" s="23"/>
      <c r="I154" s="23"/>
      <c r="J154" s="23"/>
      <c r="K154" s="23"/>
      <c r="L154" s="23"/>
      <c r="M154" s="23"/>
      <c r="N154" s="23"/>
    </row>
    <row r="155" spans="1:14" ht="15">
      <c r="A155" s="23"/>
      <c r="B155" s="70"/>
      <c r="C155" s="23"/>
      <c r="D155" s="23"/>
      <c r="E155" s="23"/>
      <c r="F155" s="23"/>
      <c r="G155" s="23"/>
      <c r="H155" s="23"/>
      <c r="I155" s="23"/>
      <c r="J155" s="23"/>
      <c r="K155" s="23"/>
      <c r="L155" s="23"/>
      <c r="M155" s="23"/>
      <c r="N155" s="23"/>
    </row>
    <row r="156" spans="1:14" ht="15">
      <c r="A156" s="23"/>
      <c r="B156" s="70"/>
      <c r="C156" s="23"/>
      <c r="D156" s="23"/>
      <c r="E156" s="23"/>
      <c r="F156" s="23"/>
      <c r="G156" s="23"/>
      <c r="H156" s="23"/>
      <c r="I156" s="23"/>
      <c r="J156" s="23"/>
      <c r="K156" s="23"/>
      <c r="L156" s="23"/>
      <c r="M156" s="23"/>
      <c r="N156" s="23"/>
    </row>
    <row r="157" spans="1:14" ht="15">
      <c r="A157" s="23"/>
      <c r="B157" s="70"/>
      <c r="C157" s="23"/>
      <c r="D157" s="23"/>
      <c r="E157" s="23"/>
      <c r="F157" s="23"/>
      <c r="G157" s="23"/>
      <c r="H157" s="23"/>
      <c r="I157" s="23"/>
      <c r="J157" s="23"/>
      <c r="K157" s="23"/>
      <c r="L157" s="23"/>
      <c r="M157" s="23"/>
      <c r="N157" s="23"/>
    </row>
    <row r="158" spans="1:14" ht="15">
      <c r="A158" s="23"/>
      <c r="B158" s="70"/>
      <c r="C158" s="23"/>
      <c r="D158" s="23"/>
      <c r="E158" s="23"/>
      <c r="F158" s="23"/>
      <c r="G158" s="23"/>
      <c r="H158" s="23"/>
      <c r="I158" s="23"/>
      <c r="J158" s="23"/>
      <c r="K158" s="23"/>
      <c r="L158" s="23" t="s">
        <v>796</v>
      </c>
      <c r="M158" s="23"/>
      <c r="N158" s="23"/>
    </row>
  </sheetData>
  <sheetProtection/>
  <mergeCells count="4">
    <mergeCell ref="D5:E5"/>
    <mergeCell ref="F5:G5"/>
    <mergeCell ref="H5:I5"/>
    <mergeCell ref="J5:K5"/>
  </mergeCells>
  <printOptions/>
  <pageMargins left="0.75" right="0.15" top="1" bottom="1"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DB121"/>
  <sheetViews>
    <sheetView zoomScalePageLayoutView="0" workbookViewId="0" topLeftCell="A1">
      <pane xSplit="3" ySplit="6" topLeftCell="CS116" activePane="bottomRight" state="frozen"/>
      <selection pane="topLeft" activeCell="A1" sqref="A1"/>
      <selection pane="topRight" activeCell="CS1" sqref="CS1"/>
      <selection pane="bottomLeft" activeCell="A99" sqref="A99"/>
      <selection pane="bottomRight" activeCell="DB135" sqref="DB135"/>
    </sheetView>
  </sheetViews>
  <sheetFormatPr defaultColWidth="9.140625" defaultRowHeight="12.75"/>
  <cols>
    <col min="1" max="2" width="7.00390625" style="72" customWidth="1"/>
    <col min="3" max="3" width="31.57421875" style="72" customWidth="1"/>
    <col min="4" max="4" width="19.140625" style="73" customWidth="1"/>
    <col min="5" max="5" width="17.421875" style="73" customWidth="1"/>
    <col min="6" max="7" width="14.8515625" style="74" customWidth="1"/>
    <col min="8" max="9" width="14.28125" style="74" customWidth="1"/>
    <col min="10" max="11" width="15.140625" style="74" customWidth="1"/>
    <col min="12" max="12" width="17.28125" style="74" customWidth="1"/>
    <col min="13" max="13" width="16.57421875" style="74" customWidth="1"/>
    <col min="14" max="15" width="14.28125" style="74" customWidth="1"/>
    <col min="16" max="17" width="16.57421875" style="74" customWidth="1"/>
    <col min="18" max="19" width="12.00390625" style="74" customWidth="1"/>
    <col min="20" max="21" width="12.8515625" style="74" customWidth="1"/>
    <col min="22" max="23" width="16.57421875" style="75" customWidth="1"/>
    <col min="24" max="25" width="14.8515625" style="74" customWidth="1"/>
    <col min="26" max="27" width="13.57421875" style="74" customWidth="1"/>
    <col min="28" max="28" width="14.8515625" style="74" customWidth="1"/>
    <col min="29" max="29" width="17.00390625" style="74" customWidth="1"/>
    <col min="30" max="30" width="12.140625" style="74" customWidth="1"/>
    <col min="31" max="31" width="12.00390625" style="74" customWidth="1"/>
    <col min="32" max="32" width="17.7109375" style="74" customWidth="1"/>
    <col min="33" max="33" width="15.421875" style="74" customWidth="1"/>
    <col min="34" max="34" width="14.00390625" style="74" customWidth="1"/>
    <col min="35" max="35" width="16.421875" style="74" customWidth="1"/>
    <col min="36" max="36" width="15.140625" style="74" customWidth="1"/>
    <col min="37" max="37" width="15.00390625" style="74" customWidth="1"/>
    <col min="38" max="38" width="14.28125" style="74" customWidth="1"/>
    <col min="39" max="39" width="15.140625" style="74" customWidth="1"/>
    <col min="40" max="40" width="13.57421875" style="74" customWidth="1"/>
    <col min="41" max="41" width="14.7109375" style="74" customWidth="1"/>
    <col min="42" max="42" width="14.140625" style="74" customWidth="1"/>
    <col min="43" max="43" width="14.421875" style="74" customWidth="1"/>
    <col min="44" max="44" width="15.00390625" style="74" customWidth="1"/>
    <col min="45" max="45" width="15.140625" style="74" customWidth="1"/>
    <col min="46" max="46" width="13.7109375" style="74" customWidth="1"/>
    <col min="47" max="47" width="13.140625" style="74" customWidth="1"/>
    <col min="48" max="48" width="15.28125" style="74" customWidth="1"/>
    <col min="49" max="49" width="14.28125" style="74" customWidth="1"/>
    <col min="50" max="51" width="11.421875" style="74" customWidth="1"/>
    <col min="52" max="52" width="12.7109375" style="74" customWidth="1"/>
    <col min="53" max="53" width="14.421875" style="74" customWidth="1"/>
    <col min="54" max="55" width="12.00390625" style="74" customWidth="1"/>
    <col min="56" max="57" width="12.8515625" style="74" customWidth="1"/>
    <col min="58" max="59" width="12.00390625" style="74" customWidth="1"/>
    <col min="60" max="61" width="12.8515625" style="74" customWidth="1"/>
    <col min="62" max="63" width="12.28125" style="74" customWidth="1"/>
    <col min="64" max="65" width="11.421875" style="74" customWidth="1"/>
    <col min="66" max="67" width="12.00390625" style="74" customWidth="1"/>
    <col min="68" max="71" width="12.28125" style="74" customWidth="1"/>
    <col min="72" max="72" width="12.00390625" style="74" customWidth="1"/>
    <col min="73" max="79" width="11.421875" style="74" customWidth="1"/>
    <col min="80" max="83" width="12.8515625" style="74" customWidth="1"/>
    <col min="84" max="85" width="12.28125" style="74" customWidth="1"/>
    <col min="86" max="89" width="12.00390625" style="74" customWidth="1"/>
    <col min="90" max="103" width="11.421875" style="74" customWidth="1"/>
    <col min="104" max="105" width="17.421875" style="76" customWidth="1"/>
    <col min="106" max="106" width="17.28125" style="77" customWidth="1"/>
    <col min="107" max="16384" width="9.140625" style="77" customWidth="1"/>
  </cols>
  <sheetData>
    <row r="1" spans="1:5" ht="16.5">
      <c r="A1" s="78" t="s">
        <v>797</v>
      </c>
      <c r="B1" s="78"/>
      <c r="C1" s="79"/>
      <c r="D1" s="80"/>
      <c r="E1" s="80"/>
    </row>
    <row r="2" spans="1:5" ht="12.75">
      <c r="A2" s="81"/>
      <c r="B2" s="82"/>
      <c r="C2" s="83"/>
      <c r="D2" s="84"/>
      <c r="E2" s="84"/>
    </row>
    <row r="3" spans="1:105" ht="12.75">
      <c r="A3" s="1070" t="s">
        <v>61</v>
      </c>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c r="AL3" s="1070"/>
      <c r="AM3" s="1070"/>
      <c r="AN3" s="1070"/>
      <c r="AO3" s="1070"/>
      <c r="AP3" s="1070"/>
      <c r="AQ3" s="1070"/>
      <c r="AR3" s="1070"/>
      <c r="AS3" s="1070"/>
      <c r="AT3" s="1070"/>
      <c r="AU3" s="1070"/>
      <c r="AV3" s="1070"/>
      <c r="AW3" s="1070"/>
      <c r="AX3" s="1070"/>
      <c r="AY3" s="1070"/>
      <c r="AZ3" s="1070"/>
      <c r="BA3" s="1070"/>
      <c r="BB3" s="1070"/>
      <c r="BC3" s="1070"/>
      <c r="BD3" s="1070"/>
      <c r="BE3" s="1070"/>
      <c r="BF3" s="1070"/>
      <c r="BG3" s="1070"/>
      <c r="BH3" s="1070"/>
      <c r="BI3" s="1070"/>
      <c r="BJ3" s="1070"/>
      <c r="BK3" s="1070"/>
      <c r="BL3" s="1070"/>
      <c r="BM3" s="1070"/>
      <c r="BN3" s="1070"/>
      <c r="BO3" s="1070"/>
      <c r="BP3" s="1070"/>
      <c r="BQ3" s="1070"/>
      <c r="BR3" s="1070"/>
      <c r="BS3" s="1070"/>
      <c r="BT3" s="1070"/>
      <c r="BU3" s="1070"/>
      <c r="BV3" s="1070"/>
      <c r="BW3" s="1070"/>
      <c r="BX3" s="1070"/>
      <c r="BY3" s="1070"/>
      <c r="BZ3" s="1070"/>
      <c r="CA3" s="1070"/>
      <c r="CB3" s="1070"/>
      <c r="CC3" s="1070"/>
      <c r="CD3" s="1070"/>
      <c r="CE3" s="1070"/>
      <c r="CF3" s="1070"/>
      <c r="CG3" s="1070"/>
      <c r="CH3" s="1070"/>
      <c r="CI3" s="1070"/>
      <c r="CJ3" s="1070"/>
      <c r="CK3" s="1070"/>
      <c r="CL3" s="1070"/>
      <c r="CM3" s="1070"/>
      <c r="CN3" s="1070"/>
      <c r="CO3" s="1070"/>
      <c r="CP3" s="1070"/>
      <c r="CQ3" s="1070"/>
      <c r="CR3" s="1070"/>
      <c r="CS3" s="1070"/>
      <c r="CT3" s="1070"/>
      <c r="CU3" s="1070"/>
      <c r="CV3" s="1070"/>
      <c r="CW3" s="1070"/>
      <c r="CX3" s="1070"/>
      <c r="CY3" s="1070"/>
      <c r="CZ3" s="1070"/>
      <c r="DA3" s="1070"/>
    </row>
    <row r="4" spans="1:5" ht="12.75">
      <c r="A4" s="82"/>
      <c r="B4" s="82"/>
      <c r="C4" s="83"/>
      <c r="D4" s="84"/>
      <c r="E4" s="84"/>
    </row>
    <row r="5" spans="1:105" s="88" customFormat="1" ht="12.75">
      <c r="A5" s="85" t="s">
        <v>798</v>
      </c>
      <c r="B5" s="86"/>
      <c r="C5" s="87" t="s">
        <v>799</v>
      </c>
      <c r="D5" s="1071" t="s">
        <v>800</v>
      </c>
      <c r="E5" s="1071"/>
      <c r="F5" s="1069" t="s">
        <v>801</v>
      </c>
      <c r="G5" s="1069"/>
      <c r="H5" s="1069" t="s">
        <v>802</v>
      </c>
      <c r="I5" s="1069"/>
      <c r="J5" s="1069" t="s">
        <v>801</v>
      </c>
      <c r="K5" s="1069"/>
      <c r="L5" s="1069" t="s">
        <v>802</v>
      </c>
      <c r="M5" s="1069"/>
      <c r="N5" s="1069" t="s">
        <v>803</v>
      </c>
      <c r="O5" s="1069"/>
      <c r="P5" s="1069" t="s">
        <v>804</v>
      </c>
      <c r="Q5" s="1069"/>
      <c r="R5" s="1069" t="s">
        <v>805</v>
      </c>
      <c r="S5" s="1069"/>
      <c r="T5" s="1069" t="s">
        <v>806</v>
      </c>
      <c r="U5" s="1069"/>
      <c r="V5" s="1068" t="s">
        <v>807</v>
      </c>
      <c r="W5" s="1068"/>
      <c r="X5" s="1069" t="s">
        <v>808</v>
      </c>
      <c r="Y5" s="1069"/>
      <c r="Z5" s="1069" t="s">
        <v>809</v>
      </c>
      <c r="AA5" s="1069"/>
      <c r="AB5" s="1069" t="s">
        <v>810</v>
      </c>
      <c r="AC5" s="1069"/>
      <c r="AD5" s="1069" t="s">
        <v>811</v>
      </c>
      <c r="AE5" s="1069"/>
      <c r="AF5" s="1069" t="s">
        <v>812</v>
      </c>
      <c r="AG5" s="1069"/>
      <c r="AH5" s="1069" t="s">
        <v>813</v>
      </c>
      <c r="AI5" s="1069"/>
      <c r="AJ5" s="1069" t="s">
        <v>814</v>
      </c>
      <c r="AK5" s="1069"/>
      <c r="AL5" s="1069" t="s">
        <v>815</v>
      </c>
      <c r="AM5" s="1069"/>
      <c r="AN5" s="1069" t="s">
        <v>816</v>
      </c>
      <c r="AO5" s="1069"/>
      <c r="AP5" s="1069" t="s">
        <v>817</v>
      </c>
      <c r="AQ5" s="1069"/>
      <c r="AR5" s="1069" t="s">
        <v>818</v>
      </c>
      <c r="AS5" s="1069"/>
      <c r="AT5" s="1069" t="s">
        <v>819</v>
      </c>
      <c r="AU5" s="1069"/>
      <c r="AV5" s="1069" t="s">
        <v>820</v>
      </c>
      <c r="AW5" s="1069"/>
      <c r="AX5" s="1069" t="s">
        <v>821</v>
      </c>
      <c r="AY5" s="1069"/>
      <c r="AZ5" s="1069" t="s">
        <v>822</v>
      </c>
      <c r="BA5" s="1069"/>
      <c r="BB5" s="1069" t="s">
        <v>823</v>
      </c>
      <c r="BC5" s="1069"/>
      <c r="BD5" s="1069" t="s">
        <v>824</v>
      </c>
      <c r="BE5" s="1069"/>
      <c r="BF5" s="1069" t="s">
        <v>825</v>
      </c>
      <c r="BG5" s="1069"/>
      <c r="BH5" s="1069" t="s">
        <v>826</v>
      </c>
      <c r="BI5" s="1069"/>
      <c r="BJ5" s="1069" t="s">
        <v>827</v>
      </c>
      <c r="BK5" s="1069"/>
      <c r="BL5" s="1069" t="s">
        <v>828</v>
      </c>
      <c r="BM5" s="1069"/>
      <c r="BN5" s="1069" t="s">
        <v>829</v>
      </c>
      <c r="BO5" s="1069"/>
      <c r="BP5" s="1069" t="s">
        <v>830</v>
      </c>
      <c r="BQ5" s="1069"/>
      <c r="BR5" s="1069" t="s">
        <v>831</v>
      </c>
      <c r="BS5" s="1069"/>
      <c r="BT5" s="1069" t="s">
        <v>832</v>
      </c>
      <c r="BU5" s="1069"/>
      <c r="BV5" s="1069" t="s">
        <v>833</v>
      </c>
      <c r="BW5" s="1069"/>
      <c r="BX5" s="1069" t="s">
        <v>834</v>
      </c>
      <c r="BY5" s="1069"/>
      <c r="BZ5" s="1069" t="s">
        <v>835</v>
      </c>
      <c r="CA5" s="1069"/>
      <c r="CB5" s="1069" t="s">
        <v>836</v>
      </c>
      <c r="CC5" s="1069"/>
      <c r="CD5" s="1069" t="s">
        <v>837</v>
      </c>
      <c r="CE5" s="1069"/>
      <c r="CF5" s="1069" t="s">
        <v>838</v>
      </c>
      <c r="CG5" s="1069"/>
      <c r="CH5" s="1069" t="s">
        <v>839</v>
      </c>
      <c r="CI5" s="1069"/>
      <c r="CJ5" s="1069" t="s">
        <v>840</v>
      </c>
      <c r="CK5" s="1069"/>
      <c r="CL5" s="1069" t="s">
        <v>841</v>
      </c>
      <c r="CM5" s="1069"/>
      <c r="CN5" s="1069" t="s">
        <v>842</v>
      </c>
      <c r="CO5" s="1069"/>
      <c r="CP5" s="1069" t="s">
        <v>843</v>
      </c>
      <c r="CQ5" s="1069"/>
      <c r="CR5" s="1069" t="s">
        <v>844</v>
      </c>
      <c r="CS5" s="1069"/>
      <c r="CT5" s="1069" t="s">
        <v>845</v>
      </c>
      <c r="CU5" s="1069"/>
      <c r="CV5" s="1069" t="s">
        <v>846</v>
      </c>
      <c r="CW5" s="1069"/>
      <c r="CX5" s="1069" t="s">
        <v>847</v>
      </c>
      <c r="CY5" s="1069"/>
      <c r="CZ5" s="1072" t="s">
        <v>848</v>
      </c>
      <c r="DA5" s="1072"/>
    </row>
    <row r="6" spans="1:105" ht="12.75">
      <c r="A6" s="89" t="s">
        <v>849</v>
      </c>
      <c r="B6" s="90" t="s">
        <v>1817</v>
      </c>
      <c r="C6" s="91"/>
      <c r="D6" s="92" t="s">
        <v>1818</v>
      </c>
      <c r="E6" s="92" t="s">
        <v>1819</v>
      </c>
      <c r="F6" s="93" t="s">
        <v>850</v>
      </c>
      <c r="G6" s="93" t="s">
        <v>851</v>
      </c>
      <c r="H6" s="93" t="s">
        <v>850</v>
      </c>
      <c r="I6" s="93" t="s">
        <v>851</v>
      </c>
      <c r="J6" s="93" t="s">
        <v>850</v>
      </c>
      <c r="K6" s="93" t="s">
        <v>851</v>
      </c>
      <c r="L6" s="93" t="s">
        <v>850</v>
      </c>
      <c r="M6" s="93" t="s">
        <v>851</v>
      </c>
      <c r="N6" s="93" t="s">
        <v>850</v>
      </c>
      <c r="O6" s="93" t="s">
        <v>851</v>
      </c>
      <c r="P6" s="93" t="s">
        <v>850</v>
      </c>
      <c r="Q6" s="93" t="s">
        <v>851</v>
      </c>
      <c r="R6" s="93" t="s">
        <v>850</v>
      </c>
      <c r="S6" s="93" t="s">
        <v>851</v>
      </c>
      <c r="T6" s="93" t="s">
        <v>850</v>
      </c>
      <c r="U6" s="93" t="s">
        <v>851</v>
      </c>
      <c r="V6" s="94" t="s">
        <v>850</v>
      </c>
      <c r="W6" s="94" t="s">
        <v>851</v>
      </c>
      <c r="X6" s="93" t="s">
        <v>850</v>
      </c>
      <c r="Y6" s="93" t="s">
        <v>851</v>
      </c>
      <c r="Z6" s="93" t="s">
        <v>850</v>
      </c>
      <c r="AA6" s="93" t="s">
        <v>851</v>
      </c>
      <c r="AB6" s="93" t="s">
        <v>850</v>
      </c>
      <c r="AC6" s="93" t="s">
        <v>851</v>
      </c>
      <c r="AD6" s="93" t="s">
        <v>850</v>
      </c>
      <c r="AE6" s="93" t="s">
        <v>851</v>
      </c>
      <c r="AF6" s="93" t="s">
        <v>850</v>
      </c>
      <c r="AG6" s="93" t="s">
        <v>851</v>
      </c>
      <c r="AH6" s="93" t="s">
        <v>850</v>
      </c>
      <c r="AI6" s="93" t="s">
        <v>851</v>
      </c>
      <c r="AJ6" s="93" t="s">
        <v>850</v>
      </c>
      <c r="AK6" s="93" t="s">
        <v>851</v>
      </c>
      <c r="AL6" s="93" t="s">
        <v>850</v>
      </c>
      <c r="AM6" s="93" t="s">
        <v>851</v>
      </c>
      <c r="AN6" s="93" t="s">
        <v>850</v>
      </c>
      <c r="AO6" s="93" t="s">
        <v>851</v>
      </c>
      <c r="AP6" s="93" t="s">
        <v>850</v>
      </c>
      <c r="AQ6" s="93" t="s">
        <v>851</v>
      </c>
      <c r="AR6" s="93" t="s">
        <v>850</v>
      </c>
      <c r="AS6" s="93" t="s">
        <v>851</v>
      </c>
      <c r="AT6" s="93" t="s">
        <v>850</v>
      </c>
      <c r="AU6" s="93" t="s">
        <v>851</v>
      </c>
      <c r="AV6" s="93" t="s">
        <v>850</v>
      </c>
      <c r="AW6" s="93" t="s">
        <v>851</v>
      </c>
      <c r="AX6" s="93" t="s">
        <v>850</v>
      </c>
      <c r="AY6" s="93" t="s">
        <v>851</v>
      </c>
      <c r="AZ6" s="93" t="s">
        <v>850</v>
      </c>
      <c r="BA6" s="93" t="s">
        <v>851</v>
      </c>
      <c r="BB6" s="93" t="s">
        <v>850</v>
      </c>
      <c r="BC6" s="93" t="s">
        <v>851</v>
      </c>
      <c r="BD6" s="93" t="s">
        <v>850</v>
      </c>
      <c r="BE6" s="93" t="s">
        <v>851</v>
      </c>
      <c r="BF6" s="93" t="s">
        <v>850</v>
      </c>
      <c r="BG6" s="93" t="s">
        <v>851</v>
      </c>
      <c r="BH6" s="93" t="s">
        <v>850</v>
      </c>
      <c r="BI6" s="93" t="s">
        <v>851</v>
      </c>
      <c r="BJ6" s="93" t="s">
        <v>850</v>
      </c>
      <c r="BK6" s="93" t="s">
        <v>851</v>
      </c>
      <c r="BL6" s="93" t="s">
        <v>850</v>
      </c>
      <c r="BM6" s="93" t="s">
        <v>851</v>
      </c>
      <c r="BN6" s="93" t="s">
        <v>850</v>
      </c>
      <c r="BO6" s="93" t="s">
        <v>851</v>
      </c>
      <c r="BP6" s="93" t="s">
        <v>850</v>
      </c>
      <c r="BQ6" s="93" t="s">
        <v>851</v>
      </c>
      <c r="BR6" s="93" t="s">
        <v>850</v>
      </c>
      <c r="BS6" s="93" t="s">
        <v>851</v>
      </c>
      <c r="BT6" s="93" t="s">
        <v>850</v>
      </c>
      <c r="BU6" s="93" t="s">
        <v>851</v>
      </c>
      <c r="BV6" s="93" t="s">
        <v>850</v>
      </c>
      <c r="BW6" s="93" t="s">
        <v>851</v>
      </c>
      <c r="BX6" s="93" t="s">
        <v>850</v>
      </c>
      <c r="BY6" s="93" t="s">
        <v>851</v>
      </c>
      <c r="BZ6" s="93" t="s">
        <v>850</v>
      </c>
      <c r="CA6" s="93" t="s">
        <v>851</v>
      </c>
      <c r="CB6" s="93" t="s">
        <v>850</v>
      </c>
      <c r="CC6" s="93" t="s">
        <v>851</v>
      </c>
      <c r="CD6" s="93" t="s">
        <v>850</v>
      </c>
      <c r="CE6" s="93" t="s">
        <v>851</v>
      </c>
      <c r="CF6" s="93" t="s">
        <v>850</v>
      </c>
      <c r="CG6" s="93" t="s">
        <v>851</v>
      </c>
      <c r="CH6" s="93" t="s">
        <v>850</v>
      </c>
      <c r="CI6" s="93" t="s">
        <v>851</v>
      </c>
      <c r="CJ6" s="93" t="s">
        <v>850</v>
      </c>
      <c r="CK6" s="93" t="s">
        <v>851</v>
      </c>
      <c r="CL6" s="93" t="s">
        <v>850</v>
      </c>
      <c r="CM6" s="93" t="s">
        <v>851</v>
      </c>
      <c r="CN6" s="93" t="s">
        <v>850</v>
      </c>
      <c r="CO6" s="93" t="s">
        <v>851</v>
      </c>
      <c r="CP6" s="93" t="s">
        <v>850</v>
      </c>
      <c r="CQ6" s="93" t="s">
        <v>851</v>
      </c>
      <c r="CR6" s="93" t="s">
        <v>850</v>
      </c>
      <c r="CS6" s="93" t="s">
        <v>851</v>
      </c>
      <c r="CT6" s="93" t="s">
        <v>850</v>
      </c>
      <c r="CU6" s="93" t="s">
        <v>851</v>
      </c>
      <c r="CV6" s="93" t="s">
        <v>850</v>
      </c>
      <c r="CW6" s="93" t="s">
        <v>851</v>
      </c>
      <c r="CX6" s="93" t="s">
        <v>852</v>
      </c>
      <c r="CY6" s="93" t="s">
        <v>853</v>
      </c>
      <c r="CZ6" s="95" t="s">
        <v>852</v>
      </c>
      <c r="DA6" s="95" t="s">
        <v>853</v>
      </c>
    </row>
    <row r="7" spans="1:106" s="104" customFormat="1" ht="12.75">
      <c r="A7" s="96">
        <v>111</v>
      </c>
      <c r="B7" s="97" t="s">
        <v>1820</v>
      </c>
      <c r="C7" s="98" t="s">
        <v>854</v>
      </c>
      <c r="D7" s="99">
        <f>'CDPS TRUOC DC'!F7</f>
        <v>0</v>
      </c>
      <c r="E7" s="99">
        <f>'CDPS TRUOC DC'!G7</f>
        <v>0</v>
      </c>
      <c r="F7" s="100"/>
      <c r="G7" s="100"/>
      <c r="H7" s="100"/>
      <c r="I7" s="100"/>
      <c r="J7" s="100"/>
      <c r="K7" s="100"/>
      <c r="L7" s="100"/>
      <c r="M7" s="100"/>
      <c r="N7" s="100"/>
      <c r="O7" s="100"/>
      <c r="P7" s="100"/>
      <c r="Q7" s="100"/>
      <c r="R7" s="100"/>
      <c r="S7" s="100"/>
      <c r="T7" s="100"/>
      <c r="U7" s="100"/>
      <c r="V7" s="101"/>
      <c r="W7" s="101"/>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f>SUMIF($F$6:$CW$6,"N",B7:CW7)</f>
        <v>0</v>
      </c>
      <c r="CY7" s="100">
        <f>SUMIF($F$6:$CW$6,"C",B7:CW7)</f>
        <v>0</v>
      </c>
      <c r="CZ7" s="102">
        <f>D7+CX7</f>
        <v>0</v>
      </c>
      <c r="DA7" s="102">
        <f>E7+CY7</f>
        <v>0</v>
      </c>
      <c r="DB7" s="103">
        <f>A7-'CDPS TRUOC DC'!A7</f>
        <v>0</v>
      </c>
    </row>
    <row r="8" spans="1:106" s="104" customFormat="1" ht="12.75">
      <c r="A8" s="96">
        <v>112</v>
      </c>
      <c r="B8" s="97" t="s">
        <v>1820</v>
      </c>
      <c r="C8" s="105" t="s">
        <v>855</v>
      </c>
      <c r="D8" s="99">
        <f>'CDPS TRUOC DC'!F8</f>
        <v>0</v>
      </c>
      <c r="E8" s="99">
        <f>'CDPS TRUOC DC'!G8</f>
        <v>0</v>
      </c>
      <c r="F8" s="106"/>
      <c r="G8" s="106"/>
      <c r="H8" s="106"/>
      <c r="I8" s="106"/>
      <c r="J8" s="106"/>
      <c r="K8" s="106"/>
      <c r="L8" s="106"/>
      <c r="M8" s="106"/>
      <c r="N8" s="106"/>
      <c r="O8" s="106"/>
      <c r="P8" s="106"/>
      <c r="Q8" s="106"/>
      <c r="R8" s="106"/>
      <c r="S8" s="106"/>
      <c r="T8" s="106"/>
      <c r="U8" s="106"/>
      <c r="V8" s="107"/>
      <c r="W8" s="107"/>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f aca="true" t="shared" si="0" ref="CX8:CX71">SUMIF($F$6:$CW$6,"N",B8:CW8)</f>
        <v>0</v>
      </c>
      <c r="CY8" s="106">
        <f aca="true" t="shared" si="1" ref="CY8:CY71">SUMIF($F$6:$CW$6,"C",B8:CW8)</f>
        <v>0</v>
      </c>
      <c r="CZ8" s="102">
        <f aca="true" t="shared" si="2" ref="CZ8:CZ71">D8+CX8</f>
        <v>0</v>
      </c>
      <c r="DA8" s="102">
        <f aca="true" t="shared" si="3" ref="DA8:DA71">E8+CY8</f>
        <v>0</v>
      </c>
      <c r="DB8" s="103">
        <f>A8-'CDPS TRUOC DC'!A8</f>
        <v>0</v>
      </c>
    </row>
    <row r="9" spans="1:106" s="104" customFormat="1" ht="12.75">
      <c r="A9" s="96">
        <v>113</v>
      </c>
      <c r="B9" s="97" t="s">
        <v>1820</v>
      </c>
      <c r="C9" s="105" t="s">
        <v>856</v>
      </c>
      <c r="D9" s="99">
        <f>'CDPS TRUOC DC'!F9</f>
        <v>0</v>
      </c>
      <c r="E9" s="99">
        <f>'CDPS TRUOC DC'!G9</f>
        <v>0</v>
      </c>
      <c r="F9" s="108"/>
      <c r="G9" s="108"/>
      <c r="H9" s="108"/>
      <c r="I9" s="108"/>
      <c r="J9" s="108"/>
      <c r="K9" s="108"/>
      <c r="L9" s="108"/>
      <c r="M9" s="108"/>
      <c r="N9" s="108"/>
      <c r="O9" s="108"/>
      <c r="P9" s="108"/>
      <c r="Q9" s="108"/>
      <c r="R9" s="108"/>
      <c r="S9" s="108"/>
      <c r="T9" s="108"/>
      <c r="U9" s="108"/>
      <c r="V9" s="109"/>
      <c r="W9" s="109"/>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f t="shared" si="0"/>
        <v>0</v>
      </c>
      <c r="CY9" s="108">
        <f t="shared" si="1"/>
        <v>0</v>
      </c>
      <c r="CZ9" s="102">
        <f t="shared" si="2"/>
        <v>0</v>
      </c>
      <c r="DA9" s="102">
        <f t="shared" si="3"/>
        <v>0</v>
      </c>
      <c r="DB9" s="103">
        <f>A9-'CDPS TRUOC DC'!A9</f>
        <v>0</v>
      </c>
    </row>
    <row r="10" spans="1:106" s="104" customFormat="1" ht="12.75">
      <c r="A10" s="110">
        <v>121</v>
      </c>
      <c r="B10" s="111" t="s">
        <v>1820</v>
      </c>
      <c r="C10" s="112" t="s">
        <v>857</v>
      </c>
      <c r="D10" s="99">
        <f>'CDPS TRUOC DC'!F10</f>
        <v>0</v>
      </c>
      <c r="E10" s="99">
        <f>'CDPS TRUOC DC'!G10</f>
        <v>0</v>
      </c>
      <c r="F10" s="108"/>
      <c r="G10" s="108"/>
      <c r="H10" s="108"/>
      <c r="I10" s="108"/>
      <c r="J10" s="108"/>
      <c r="K10" s="108"/>
      <c r="L10" s="108"/>
      <c r="M10" s="108"/>
      <c r="N10" s="108"/>
      <c r="O10" s="108"/>
      <c r="P10" s="108"/>
      <c r="Q10" s="108"/>
      <c r="R10" s="108"/>
      <c r="S10" s="108"/>
      <c r="T10" s="108"/>
      <c r="U10" s="108"/>
      <c r="V10" s="109"/>
      <c r="W10" s="109"/>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f t="shared" si="0"/>
        <v>0</v>
      </c>
      <c r="CY10" s="108">
        <f t="shared" si="1"/>
        <v>0</v>
      </c>
      <c r="CZ10" s="102">
        <f t="shared" si="2"/>
        <v>0</v>
      </c>
      <c r="DA10" s="102">
        <f t="shared" si="3"/>
        <v>0</v>
      </c>
      <c r="DB10" s="103">
        <f>A10-'CDPS TRUOC DC'!A10</f>
        <v>0</v>
      </c>
    </row>
    <row r="11" spans="1:106" s="104" customFormat="1" ht="12.75">
      <c r="A11" s="96">
        <v>128</v>
      </c>
      <c r="B11" s="97" t="s">
        <v>1820</v>
      </c>
      <c r="C11" s="105" t="s">
        <v>858</v>
      </c>
      <c r="D11" s="99">
        <f>'CDPS TRUOC DC'!F11</f>
        <v>0</v>
      </c>
      <c r="E11" s="99">
        <f>'CDPS TRUOC DC'!G11</f>
        <v>0</v>
      </c>
      <c r="F11" s="113"/>
      <c r="G11" s="113"/>
      <c r="H11" s="113"/>
      <c r="I11" s="113"/>
      <c r="J11" s="113"/>
      <c r="K11" s="113"/>
      <c r="L11" s="113"/>
      <c r="M11" s="113"/>
      <c r="N11" s="113"/>
      <c r="O11" s="113"/>
      <c r="P11" s="113"/>
      <c r="Q11" s="113"/>
      <c r="R11" s="113"/>
      <c r="S11" s="113"/>
      <c r="T11" s="113"/>
      <c r="U11" s="113"/>
      <c r="V11" s="109"/>
      <c r="W11" s="109"/>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f t="shared" si="0"/>
        <v>0</v>
      </c>
      <c r="CY11" s="113">
        <f t="shared" si="1"/>
        <v>0</v>
      </c>
      <c r="CZ11" s="102">
        <f t="shared" si="2"/>
        <v>0</v>
      </c>
      <c r="DA11" s="102">
        <f t="shared" si="3"/>
        <v>0</v>
      </c>
      <c r="DB11" s="103">
        <f>A11-'CDPS TRUOC DC'!A11</f>
        <v>0</v>
      </c>
    </row>
    <row r="12" spans="1:106" s="104" customFormat="1" ht="12.75">
      <c r="A12" s="96">
        <v>129</v>
      </c>
      <c r="B12" s="97" t="s">
        <v>1820</v>
      </c>
      <c r="C12" s="105" t="s">
        <v>859</v>
      </c>
      <c r="D12" s="99">
        <f>'CDPS TRUOC DC'!F12</f>
        <v>0</v>
      </c>
      <c r="E12" s="99">
        <f>'CDPS TRUOC DC'!G12</f>
        <v>0</v>
      </c>
      <c r="F12" s="113"/>
      <c r="G12" s="113"/>
      <c r="H12" s="113"/>
      <c r="I12" s="113"/>
      <c r="J12" s="113"/>
      <c r="K12" s="113"/>
      <c r="L12" s="113"/>
      <c r="M12" s="113"/>
      <c r="N12" s="113"/>
      <c r="O12" s="113"/>
      <c r="P12" s="113"/>
      <c r="Q12" s="113"/>
      <c r="R12" s="113"/>
      <c r="S12" s="113"/>
      <c r="T12" s="113"/>
      <c r="U12" s="113"/>
      <c r="V12" s="109"/>
      <c r="W12" s="109"/>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f t="shared" si="0"/>
        <v>0</v>
      </c>
      <c r="CY12" s="113">
        <f t="shared" si="1"/>
        <v>0</v>
      </c>
      <c r="CZ12" s="102">
        <f t="shared" si="2"/>
        <v>0</v>
      </c>
      <c r="DA12" s="102">
        <f t="shared" si="3"/>
        <v>0</v>
      </c>
      <c r="DB12" s="103">
        <f>A12-'CDPS TRUOC DC'!A12</f>
        <v>0</v>
      </c>
    </row>
    <row r="13" spans="1:106" s="104" customFormat="1" ht="12.75">
      <c r="A13" s="110">
        <v>131</v>
      </c>
      <c r="B13" s="111" t="s">
        <v>1820</v>
      </c>
      <c r="C13" s="114" t="s">
        <v>860</v>
      </c>
      <c r="D13" s="99">
        <f>'CDPS TRUOC DC'!F13</f>
        <v>0</v>
      </c>
      <c r="E13" s="99">
        <f>'CDPS TRUOC DC'!G13</f>
        <v>0</v>
      </c>
      <c r="F13" s="108"/>
      <c r="G13" s="108"/>
      <c r="H13" s="108"/>
      <c r="I13" s="108"/>
      <c r="J13" s="108"/>
      <c r="K13" s="108"/>
      <c r="L13" s="108"/>
      <c r="M13" s="108"/>
      <c r="N13" s="108"/>
      <c r="O13" s="108"/>
      <c r="P13" s="108"/>
      <c r="Q13" s="108"/>
      <c r="R13" s="108"/>
      <c r="S13" s="108"/>
      <c r="T13" s="108"/>
      <c r="U13" s="108"/>
      <c r="V13" s="109"/>
      <c r="W13" s="109"/>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f t="shared" si="0"/>
        <v>0</v>
      </c>
      <c r="CY13" s="108">
        <f t="shared" si="1"/>
        <v>0</v>
      </c>
      <c r="CZ13" s="102">
        <f t="shared" si="2"/>
        <v>0</v>
      </c>
      <c r="DA13" s="102">
        <f t="shared" si="3"/>
        <v>0</v>
      </c>
      <c r="DB13" s="103">
        <f>A13-'CDPS TRUOC DC'!A13</f>
        <v>0</v>
      </c>
    </row>
    <row r="14" spans="1:106" s="104" customFormat="1" ht="12.75">
      <c r="A14" s="110">
        <v>131</v>
      </c>
      <c r="B14" s="111" t="s">
        <v>1820</v>
      </c>
      <c r="C14" s="114" t="s">
        <v>861</v>
      </c>
      <c r="D14" s="99">
        <f>'CDPS TRUOC DC'!F14</f>
        <v>0</v>
      </c>
      <c r="E14" s="99">
        <f>'CDPS TRUOC DC'!G14</f>
        <v>0</v>
      </c>
      <c r="F14" s="108"/>
      <c r="G14" s="108"/>
      <c r="H14" s="108"/>
      <c r="I14" s="108"/>
      <c r="J14" s="108"/>
      <c r="K14" s="108"/>
      <c r="L14" s="108"/>
      <c r="M14" s="108"/>
      <c r="N14" s="108"/>
      <c r="O14" s="108"/>
      <c r="P14" s="108"/>
      <c r="Q14" s="108"/>
      <c r="R14" s="108"/>
      <c r="S14" s="108"/>
      <c r="T14" s="108"/>
      <c r="U14" s="108"/>
      <c r="V14" s="109"/>
      <c r="W14" s="109"/>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f t="shared" si="0"/>
        <v>0</v>
      </c>
      <c r="CY14" s="108">
        <f t="shared" si="1"/>
        <v>0</v>
      </c>
      <c r="CZ14" s="102">
        <f t="shared" si="2"/>
        <v>0</v>
      </c>
      <c r="DA14" s="102">
        <f t="shared" si="3"/>
        <v>0</v>
      </c>
      <c r="DB14" s="103">
        <f>A14-'CDPS TRUOC DC'!A14</f>
        <v>131</v>
      </c>
    </row>
    <row r="15" spans="1:106" s="104" customFormat="1" ht="12.75">
      <c r="A15" s="96">
        <v>133</v>
      </c>
      <c r="B15" s="97" t="s">
        <v>1820</v>
      </c>
      <c r="C15" s="98" t="s">
        <v>862</v>
      </c>
      <c r="D15" s="99">
        <f>'CDPS TRUOC DC'!F15</f>
        <v>0</v>
      </c>
      <c r="E15" s="99">
        <f>'CDPS TRUOC DC'!G15</f>
        <v>0</v>
      </c>
      <c r="F15" s="108"/>
      <c r="G15" s="108"/>
      <c r="H15" s="108"/>
      <c r="I15" s="108"/>
      <c r="J15" s="108"/>
      <c r="K15" s="108"/>
      <c r="L15" s="108"/>
      <c r="M15" s="108"/>
      <c r="N15" s="108"/>
      <c r="O15" s="108"/>
      <c r="P15" s="108"/>
      <c r="Q15" s="108"/>
      <c r="R15" s="108"/>
      <c r="S15" s="108"/>
      <c r="T15" s="108"/>
      <c r="U15" s="108"/>
      <c r="V15" s="109"/>
      <c r="W15" s="109"/>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f t="shared" si="0"/>
        <v>0</v>
      </c>
      <c r="CY15" s="108">
        <f t="shared" si="1"/>
        <v>0</v>
      </c>
      <c r="CZ15" s="102">
        <f t="shared" si="2"/>
        <v>0</v>
      </c>
      <c r="DA15" s="102">
        <f t="shared" si="3"/>
        <v>0</v>
      </c>
      <c r="DB15" s="103">
        <f>A15-'CDPS TRUOC DC'!A15</f>
        <v>0</v>
      </c>
    </row>
    <row r="16" spans="1:106" s="104" customFormat="1" ht="12.75">
      <c r="A16" s="110">
        <v>136</v>
      </c>
      <c r="B16" s="111" t="s">
        <v>1820</v>
      </c>
      <c r="C16" s="114" t="s">
        <v>863</v>
      </c>
      <c r="D16" s="99">
        <f>'CDPS TRUOC DC'!F16</f>
        <v>0</v>
      </c>
      <c r="E16" s="99">
        <f>'CDPS TRUOC DC'!G16</f>
        <v>0</v>
      </c>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f t="shared" si="0"/>
        <v>0</v>
      </c>
      <c r="CY16" s="109">
        <f t="shared" si="1"/>
        <v>0</v>
      </c>
      <c r="CZ16" s="102">
        <f t="shared" si="2"/>
        <v>0</v>
      </c>
      <c r="DA16" s="102">
        <f t="shared" si="3"/>
        <v>0</v>
      </c>
      <c r="DB16" s="103">
        <f>A16-'CDPS TRUOC DC'!A16</f>
        <v>0</v>
      </c>
    </row>
    <row r="17" spans="1:106" s="104" customFormat="1" ht="12.75">
      <c r="A17" s="110">
        <v>136</v>
      </c>
      <c r="B17" s="111" t="s">
        <v>1820</v>
      </c>
      <c r="C17" s="114" t="s">
        <v>864</v>
      </c>
      <c r="D17" s="99">
        <f>'CDPS TRUOC DC'!F17</f>
        <v>0</v>
      </c>
      <c r="E17" s="99">
        <f>'CDPS TRUOC DC'!G17</f>
        <v>0</v>
      </c>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f t="shared" si="0"/>
        <v>0</v>
      </c>
      <c r="CY17" s="109">
        <f t="shared" si="1"/>
        <v>0</v>
      </c>
      <c r="CZ17" s="102">
        <f t="shared" si="2"/>
        <v>0</v>
      </c>
      <c r="DA17" s="102">
        <f t="shared" si="3"/>
        <v>0</v>
      </c>
      <c r="DB17" s="103">
        <f>A17-'CDPS TRUOC DC'!A17</f>
        <v>136</v>
      </c>
    </row>
    <row r="18" spans="1:106" s="104" customFormat="1" ht="12.75">
      <c r="A18" s="110">
        <v>138</v>
      </c>
      <c r="B18" s="111" t="s">
        <v>1820</v>
      </c>
      <c r="C18" s="112" t="s">
        <v>865</v>
      </c>
      <c r="D18" s="99">
        <f>'CDPS TRUOC DC'!F18</f>
        <v>0</v>
      </c>
      <c r="E18" s="99">
        <f>'CDPS TRUOC DC'!G18</f>
        <v>0</v>
      </c>
      <c r="F18" s="113"/>
      <c r="G18" s="113"/>
      <c r="H18" s="113"/>
      <c r="I18" s="113"/>
      <c r="J18" s="113"/>
      <c r="K18" s="113"/>
      <c r="L18" s="113"/>
      <c r="M18" s="113"/>
      <c r="N18" s="113"/>
      <c r="O18" s="113"/>
      <c r="P18" s="113"/>
      <c r="Q18" s="113"/>
      <c r="R18" s="113"/>
      <c r="S18" s="113"/>
      <c r="T18" s="113"/>
      <c r="U18" s="113"/>
      <c r="V18" s="109"/>
      <c r="W18" s="109"/>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t="s">
        <v>866</v>
      </c>
      <c r="CW18" s="113" t="s">
        <v>866</v>
      </c>
      <c r="CX18" s="113">
        <f t="shared" si="0"/>
        <v>0</v>
      </c>
      <c r="CY18" s="113">
        <f t="shared" si="1"/>
        <v>0</v>
      </c>
      <c r="CZ18" s="102">
        <f t="shared" si="2"/>
        <v>0</v>
      </c>
      <c r="DA18" s="102">
        <f t="shared" si="3"/>
        <v>0</v>
      </c>
      <c r="DB18" s="103">
        <f>A18-'CDPS TRUOC DC'!A18</f>
        <v>0</v>
      </c>
    </row>
    <row r="19" spans="1:106" s="104" customFormat="1" ht="12.75">
      <c r="A19" s="110"/>
      <c r="B19" s="111">
        <v>1381</v>
      </c>
      <c r="C19" s="112" t="s">
        <v>867</v>
      </c>
      <c r="D19" s="99">
        <f>'CDPS TRUOC DC'!F19</f>
        <v>0</v>
      </c>
      <c r="E19" s="99">
        <f>'CDPS TRUOC DC'!G19</f>
        <v>0</v>
      </c>
      <c r="F19" s="108"/>
      <c r="G19" s="108"/>
      <c r="H19" s="108"/>
      <c r="I19" s="108"/>
      <c r="J19" s="108"/>
      <c r="K19" s="108"/>
      <c r="L19" s="108"/>
      <c r="M19" s="108"/>
      <c r="N19" s="108"/>
      <c r="O19" s="108"/>
      <c r="P19" s="108"/>
      <c r="Q19" s="108"/>
      <c r="R19" s="108"/>
      <c r="S19" s="108"/>
      <c r="T19" s="108"/>
      <c r="U19" s="108"/>
      <c r="V19" s="109"/>
      <c r="W19" s="109"/>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f t="shared" si="0"/>
        <v>0</v>
      </c>
      <c r="CY19" s="108">
        <f t="shared" si="1"/>
        <v>0</v>
      </c>
      <c r="CZ19" s="102">
        <f t="shared" si="2"/>
        <v>0</v>
      </c>
      <c r="DA19" s="102">
        <f t="shared" si="3"/>
        <v>0</v>
      </c>
      <c r="DB19" s="103">
        <f>A19-'CDPS TRUOC DC'!A19</f>
        <v>0</v>
      </c>
    </row>
    <row r="20" spans="1:106" s="104" customFormat="1" ht="12.75">
      <c r="A20" s="110"/>
      <c r="B20" s="111">
        <v>1388</v>
      </c>
      <c r="C20" s="112" t="s">
        <v>865</v>
      </c>
      <c r="D20" s="99">
        <f>'CDPS TRUOC DC'!F20</f>
        <v>0</v>
      </c>
      <c r="E20" s="99">
        <f>'CDPS TRUOC DC'!G20</f>
        <v>0</v>
      </c>
      <c r="F20" s="113"/>
      <c r="G20" s="113"/>
      <c r="H20" s="113"/>
      <c r="I20" s="113"/>
      <c r="J20" s="113"/>
      <c r="K20" s="113"/>
      <c r="L20" s="113"/>
      <c r="M20" s="113"/>
      <c r="N20" s="113"/>
      <c r="O20" s="113"/>
      <c r="P20" s="113"/>
      <c r="Q20" s="113"/>
      <c r="R20" s="113"/>
      <c r="S20" s="113"/>
      <c r="T20" s="113"/>
      <c r="U20" s="113"/>
      <c r="V20" s="109"/>
      <c r="W20" s="109"/>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f t="shared" si="0"/>
        <v>0</v>
      </c>
      <c r="CY20" s="113">
        <f t="shared" si="1"/>
        <v>0</v>
      </c>
      <c r="CZ20" s="102">
        <f t="shared" si="2"/>
        <v>0</v>
      </c>
      <c r="DA20" s="102">
        <f t="shared" si="3"/>
        <v>0</v>
      </c>
      <c r="DB20" s="103">
        <f>A20-'CDPS TRUOC DC'!A20</f>
        <v>0</v>
      </c>
    </row>
    <row r="21" spans="1:106" s="104" customFormat="1" ht="12.75">
      <c r="A21" s="96">
        <v>139</v>
      </c>
      <c r="B21" s="97" t="s">
        <v>1820</v>
      </c>
      <c r="C21" s="105" t="s">
        <v>868</v>
      </c>
      <c r="D21" s="99">
        <f>'CDPS TRUOC DC'!F21</f>
        <v>0</v>
      </c>
      <c r="E21" s="99">
        <f>'CDPS TRUOC DC'!G21</f>
        <v>0</v>
      </c>
      <c r="F21" s="113"/>
      <c r="G21" s="113"/>
      <c r="H21" s="113"/>
      <c r="I21" s="113"/>
      <c r="J21" s="113"/>
      <c r="K21" s="113"/>
      <c r="L21" s="113"/>
      <c r="M21" s="113"/>
      <c r="N21" s="113"/>
      <c r="O21" s="113"/>
      <c r="P21" s="113"/>
      <c r="Q21" s="113"/>
      <c r="R21" s="113"/>
      <c r="S21" s="113"/>
      <c r="T21" s="113"/>
      <c r="U21" s="113"/>
      <c r="V21" s="109"/>
      <c r="W21" s="109"/>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f t="shared" si="0"/>
        <v>0</v>
      </c>
      <c r="CY21" s="113">
        <f t="shared" si="1"/>
        <v>0</v>
      </c>
      <c r="CZ21" s="102">
        <f t="shared" si="2"/>
        <v>0</v>
      </c>
      <c r="DA21" s="102">
        <f t="shared" si="3"/>
        <v>0</v>
      </c>
      <c r="DB21" s="103">
        <f>A21-'CDPS TRUOC DC'!A21</f>
        <v>0</v>
      </c>
    </row>
    <row r="22" spans="1:106" s="104" customFormat="1" ht="12.75">
      <c r="A22" s="96">
        <v>141</v>
      </c>
      <c r="B22" s="97" t="s">
        <v>1820</v>
      </c>
      <c r="C22" s="98" t="s">
        <v>869</v>
      </c>
      <c r="D22" s="99">
        <f>'CDPS TRUOC DC'!F22</f>
        <v>0</v>
      </c>
      <c r="E22" s="99">
        <f>'CDPS TRUOC DC'!G22</f>
        <v>0</v>
      </c>
      <c r="F22" s="113"/>
      <c r="G22" s="113"/>
      <c r="H22" s="113"/>
      <c r="I22" s="113"/>
      <c r="J22" s="113"/>
      <c r="K22" s="113"/>
      <c r="L22" s="113"/>
      <c r="M22" s="113"/>
      <c r="N22" s="113"/>
      <c r="O22" s="113"/>
      <c r="P22" s="113"/>
      <c r="Q22" s="113"/>
      <c r="R22" s="113"/>
      <c r="S22" s="113"/>
      <c r="T22" s="113"/>
      <c r="U22" s="113"/>
      <c r="V22" s="109"/>
      <c r="W22" s="109"/>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f t="shared" si="0"/>
        <v>0</v>
      </c>
      <c r="CY22" s="113">
        <f t="shared" si="1"/>
        <v>0</v>
      </c>
      <c r="CZ22" s="102">
        <f t="shared" si="2"/>
        <v>0</v>
      </c>
      <c r="DA22" s="102">
        <f t="shared" si="3"/>
        <v>0</v>
      </c>
      <c r="DB22" s="103">
        <f>A22-'CDPS TRUOC DC'!A22</f>
        <v>0</v>
      </c>
    </row>
    <row r="23" spans="1:106" s="104" customFormat="1" ht="12.75">
      <c r="A23" s="96">
        <v>142</v>
      </c>
      <c r="B23" s="97" t="s">
        <v>1820</v>
      </c>
      <c r="C23" s="98" t="s">
        <v>870</v>
      </c>
      <c r="D23" s="99">
        <f>'CDPS TRUOC DC'!F23</f>
        <v>0</v>
      </c>
      <c r="E23" s="99">
        <f>'CDPS TRUOC DC'!G23</f>
        <v>0</v>
      </c>
      <c r="F23" s="113"/>
      <c r="G23" s="113"/>
      <c r="H23" s="113"/>
      <c r="I23" s="113"/>
      <c r="J23" s="113"/>
      <c r="K23" s="113"/>
      <c r="L23" s="113"/>
      <c r="M23" s="113"/>
      <c r="N23" s="113"/>
      <c r="O23" s="113"/>
      <c r="P23" s="113"/>
      <c r="Q23" s="113"/>
      <c r="R23" s="113"/>
      <c r="S23" s="113"/>
      <c r="T23" s="113"/>
      <c r="U23" s="113"/>
      <c r="V23" s="109"/>
      <c r="W23" s="109"/>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f t="shared" si="0"/>
        <v>0</v>
      </c>
      <c r="CY23" s="113">
        <f t="shared" si="1"/>
        <v>0</v>
      </c>
      <c r="CZ23" s="102">
        <f t="shared" si="2"/>
        <v>0</v>
      </c>
      <c r="DA23" s="102">
        <f t="shared" si="3"/>
        <v>0</v>
      </c>
      <c r="DB23" s="103">
        <f>A23-'CDPS TRUOC DC'!A23</f>
        <v>0</v>
      </c>
    </row>
    <row r="24" spans="1:106" s="104" customFormat="1" ht="12.75">
      <c r="A24" s="96">
        <v>144</v>
      </c>
      <c r="B24" s="97" t="s">
        <v>1820</v>
      </c>
      <c r="C24" s="98" t="s">
        <v>871</v>
      </c>
      <c r="D24" s="99">
        <f>'CDPS TRUOC DC'!F24</f>
        <v>0</v>
      </c>
      <c r="E24" s="99">
        <f>'CDPS TRUOC DC'!G24</f>
        <v>0</v>
      </c>
      <c r="F24" s="108"/>
      <c r="G24" s="108"/>
      <c r="H24" s="108"/>
      <c r="I24" s="108"/>
      <c r="J24" s="108"/>
      <c r="K24" s="108"/>
      <c r="L24" s="108"/>
      <c r="M24" s="108"/>
      <c r="N24" s="108"/>
      <c r="O24" s="108"/>
      <c r="P24" s="108"/>
      <c r="Q24" s="108"/>
      <c r="R24" s="108"/>
      <c r="S24" s="108"/>
      <c r="T24" s="108"/>
      <c r="U24" s="108"/>
      <c r="V24" s="109"/>
      <c r="W24" s="109"/>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f t="shared" si="0"/>
        <v>0</v>
      </c>
      <c r="CY24" s="108">
        <f t="shared" si="1"/>
        <v>0</v>
      </c>
      <c r="CZ24" s="102">
        <f t="shared" si="2"/>
        <v>0</v>
      </c>
      <c r="DA24" s="102">
        <f t="shared" si="3"/>
        <v>0</v>
      </c>
      <c r="DB24" s="103">
        <f>A24-'CDPS TRUOC DC'!A24</f>
        <v>0</v>
      </c>
    </row>
    <row r="25" spans="1:106" s="104" customFormat="1" ht="12.75">
      <c r="A25" s="96">
        <v>151</v>
      </c>
      <c r="B25" s="97" t="s">
        <v>1820</v>
      </c>
      <c r="C25" s="98" t="s">
        <v>872</v>
      </c>
      <c r="D25" s="99">
        <f>'CDPS TRUOC DC'!F25</f>
        <v>0</v>
      </c>
      <c r="E25" s="99">
        <f>'CDPS TRUOC DC'!G25</f>
        <v>0</v>
      </c>
      <c r="F25" s="108"/>
      <c r="G25" s="108"/>
      <c r="H25" s="108"/>
      <c r="I25" s="108"/>
      <c r="J25" s="108"/>
      <c r="K25" s="108"/>
      <c r="L25" s="108"/>
      <c r="M25" s="108"/>
      <c r="N25" s="108"/>
      <c r="O25" s="108"/>
      <c r="P25" s="108"/>
      <c r="Q25" s="108"/>
      <c r="R25" s="108"/>
      <c r="S25" s="108"/>
      <c r="T25" s="108"/>
      <c r="U25" s="108"/>
      <c r="V25" s="109"/>
      <c r="W25" s="109"/>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f t="shared" si="0"/>
        <v>0</v>
      </c>
      <c r="CY25" s="108">
        <f t="shared" si="1"/>
        <v>0</v>
      </c>
      <c r="CZ25" s="102">
        <f t="shared" si="2"/>
        <v>0</v>
      </c>
      <c r="DA25" s="102">
        <f t="shared" si="3"/>
        <v>0</v>
      </c>
      <c r="DB25" s="103">
        <f>A25-'CDPS TRUOC DC'!A25</f>
        <v>0</v>
      </c>
    </row>
    <row r="26" spans="1:106" s="104" customFormat="1" ht="12.75">
      <c r="A26" s="96">
        <v>152</v>
      </c>
      <c r="B26" s="97" t="s">
        <v>1820</v>
      </c>
      <c r="C26" s="105" t="s">
        <v>873</v>
      </c>
      <c r="D26" s="99">
        <f>'CDPS TRUOC DC'!F26</f>
        <v>0</v>
      </c>
      <c r="E26" s="99">
        <f>'CDPS TRUOC DC'!G26</f>
        <v>0</v>
      </c>
      <c r="F26" s="108"/>
      <c r="G26" s="108"/>
      <c r="H26" s="108"/>
      <c r="I26" s="108"/>
      <c r="J26" s="108"/>
      <c r="K26" s="108"/>
      <c r="L26" s="108"/>
      <c r="M26" s="108"/>
      <c r="N26" s="108"/>
      <c r="O26" s="108"/>
      <c r="P26" s="108"/>
      <c r="Q26" s="108"/>
      <c r="R26" s="108"/>
      <c r="S26" s="108"/>
      <c r="T26" s="108"/>
      <c r="U26" s="108"/>
      <c r="V26" s="109"/>
      <c r="W26" s="109"/>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f t="shared" si="0"/>
        <v>0</v>
      </c>
      <c r="CY26" s="108">
        <f t="shared" si="1"/>
        <v>0</v>
      </c>
      <c r="CZ26" s="102">
        <f t="shared" si="2"/>
        <v>0</v>
      </c>
      <c r="DA26" s="102">
        <f t="shared" si="3"/>
        <v>0</v>
      </c>
      <c r="DB26" s="103">
        <f>A26-'CDPS TRUOC DC'!A26</f>
        <v>0</v>
      </c>
    </row>
    <row r="27" spans="1:106" s="104" customFormat="1" ht="12.75">
      <c r="A27" s="96">
        <v>153</v>
      </c>
      <c r="B27" s="97" t="s">
        <v>1820</v>
      </c>
      <c r="C27" s="105" t="s">
        <v>874</v>
      </c>
      <c r="D27" s="99">
        <f>'CDPS TRUOC DC'!F27</f>
        <v>0</v>
      </c>
      <c r="E27" s="99">
        <f>'CDPS TRUOC DC'!G27</f>
        <v>0</v>
      </c>
      <c r="F27" s="108"/>
      <c r="G27" s="108"/>
      <c r="H27" s="108"/>
      <c r="I27" s="108"/>
      <c r="J27" s="108"/>
      <c r="K27" s="115"/>
      <c r="L27" s="108"/>
      <c r="M27" s="108"/>
      <c r="N27" s="108"/>
      <c r="O27" s="108"/>
      <c r="P27" s="108"/>
      <c r="Q27" s="108"/>
      <c r="R27" s="108"/>
      <c r="S27" s="108"/>
      <c r="T27" s="108"/>
      <c r="U27" s="108"/>
      <c r="V27" s="109"/>
      <c r="W27" s="109"/>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f t="shared" si="0"/>
        <v>0</v>
      </c>
      <c r="CY27" s="108">
        <f t="shared" si="1"/>
        <v>0</v>
      </c>
      <c r="CZ27" s="102">
        <f t="shared" si="2"/>
        <v>0</v>
      </c>
      <c r="DA27" s="102">
        <f t="shared" si="3"/>
        <v>0</v>
      </c>
      <c r="DB27" s="103">
        <f>A27-'CDPS TRUOC DC'!A27</f>
        <v>0</v>
      </c>
    </row>
    <row r="28" spans="1:106" s="104" customFormat="1" ht="12.75">
      <c r="A28" s="96">
        <v>154</v>
      </c>
      <c r="B28" s="97" t="s">
        <v>1820</v>
      </c>
      <c r="C28" s="105" t="s">
        <v>875</v>
      </c>
      <c r="D28" s="99">
        <f>'CDPS TRUOC DC'!F28</f>
        <v>0</v>
      </c>
      <c r="E28" s="99">
        <f>'CDPS TRUOC DC'!G28</f>
        <v>0</v>
      </c>
      <c r="F28" s="108"/>
      <c r="G28" s="108"/>
      <c r="H28" s="108"/>
      <c r="I28" s="108"/>
      <c r="J28" s="108"/>
      <c r="K28" s="108"/>
      <c r="L28" s="108"/>
      <c r="M28" s="108"/>
      <c r="N28" s="108"/>
      <c r="O28" s="108"/>
      <c r="P28" s="108"/>
      <c r="Q28" s="108"/>
      <c r="R28" s="108"/>
      <c r="S28" s="108"/>
      <c r="T28" s="108"/>
      <c r="U28" s="108"/>
      <c r="V28" s="109"/>
      <c r="W28" s="109"/>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f t="shared" si="0"/>
        <v>0</v>
      </c>
      <c r="CY28" s="108">
        <f t="shared" si="1"/>
        <v>0</v>
      </c>
      <c r="CZ28" s="102">
        <f t="shared" si="2"/>
        <v>0</v>
      </c>
      <c r="DA28" s="102">
        <f t="shared" si="3"/>
        <v>0</v>
      </c>
      <c r="DB28" s="103">
        <f>A28-'CDPS TRUOC DC'!A28</f>
        <v>0</v>
      </c>
    </row>
    <row r="29" spans="1:106" s="104" customFormat="1" ht="12.75">
      <c r="A29" s="96">
        <v>155</v>
      </c>
      <c r="B29" s="97" t="s">
        <v>1820</v>
      </c>
      <c r="C29" s="105" t="s">
        <v>876</v>
      </c>
      <c r="D29" s="99">
        <f>'CDPS TRUOC DC'!F29</f>
        <v>0</v>
      </c>
      <c r="E29" s="99">
        <f>'CDPS TRUOC DC'!G29</f>
        <v>0</v>
      </c>
      <c r="F29" s="108"/>
      <c r="G29" s="108"/>
      <c r="H29" s="108"/>
      <c r="I29" s="108"/>
      <c r="J29" s="108"/>
      <c r="K29" s="108"/>
      <c r="L29" s="108"/>
      <c r="M29" s="108"/>
      <c r="N29" s="108"/>
      <c r="O29" s="108"/>
      <c r="P29" s="108"/>
      <c r="Q29" s="108"/>
      <c r="R29" s="108"/>
      <c r="S29" s="108"/>
      <c r="T29" s="108"/>
      <c r="U29" s="108"/>
      <c r="V29" s="109"/>
      <c r="W29" s="109"/>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f t="shared" si="0"/>
        <v>0</v>
      </c>
      <c r="CY29" s="108">
        <f t="shared" si="1"/>
        <v>0</v>
      </c>
      <c r="CZ29" s="102">
        <f t="shared" si="2"/>
        <v>0</v>
      </c>
      <c r="DA29" s="102">
        <f t="shared" si="3"/>
        <v>0</v>
      </c>
      <c r="DB29" s="103">
        <f>A29-'CDPS TRUOC DC'!A29</f>
        <v>0</v>
      </c>
    </row>
    <row r="30" spans="1:106" s="104" customFormat="1" ht="12.75">
      <c r="A30" s="96">
        <v>156</v>
      </c>
      <c r="B30" s="97" t="s">
        <v>1820</v>
      </c>
      <c r="C30" s="98" t="s">
        <v>877</v>
      </c>
      <c r="D30" s="99">
        <f>'CDPS TRUOC DC'!F30</f>
        <v>0</v>
      </c>
      <c r="E30" s="99">
        <f>'CDPS TRUOC DC'!G30</f>
        <v>0</v>
      </c>
      <c r="F30" s="115"/>
      <c r="G30" s="108"/>
      <c r="H30" s="108"/>
      <c r="I30" s="108"/>
      <c r="J30" s="108"/>
      <c r="K30" s="108"/>
      <c r="L30" s="108"/>
      <c r="M30" s="108"/>
      <c r="N30" s="108"/>
      <c r="O30" s="108"/>
      <c r="P30" s="108"/>
      <c r="Q30" s="108"/>
      <c r="R30" s="108"/>
      <c r="S30" s="108"/>
      <c r="T30" s="108"/>
      <c r="U30" s="108"/>
      <c r="V30" s="109"/>
      <c r="W30" s="109"/>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f t="shared" si="0"/>
        <v>0</v>
      </c>
      <c r="CY30" s="108">
        <f t="shared" si="1"/>
        <v>0</v>
      </c>
      <c r="CZ30" s="102">
        <f t="shared" si="2"/>
        <v>0</v>
      </c>
      <c r="DA30" s="102">
        <f t="shared" si="3"/>
        <v>0</v>
      </c>
      <c r="DB30" s="103">
        <f>A30-'CDPS TRUOC DC'!A30</f>
        <v>0</v>
      </c>
    </row>
    <row r="31" spans="1:106" s="104" customFormat="1" ht="12.75">
      <c r="A31" s="96">
        <v>157</v>
      </c>
      <c r="B31" s="97" t="s">
        <v>1820</v>
      </c>
      <c r="C31" s="98" t="s">
        <v>878</v>
      </c>
      <c r="D31" s="99">
        <f>'CDPS TRUOC DC'!F31</f>
        <v>0</v>
      </c>
      <c r="E31" s="99">
        <f>'CDPS TRUOC DC'!G31</f>
        <v>0</v>
      </c>
      <c r="F31" s="108"/>
      <c r="G31" s="108"/>
      <c r="H31" s="108"/>
      <c r="I31" s="108"/>
      <c r="J31" s="108"/>
      <c r="K31" s="108"/>
      <c r="L31" s="108"/>
      <c r="M31" s="108"/>
      <c r="N31" s="108"/>
      <c r="O31" s="108"/>
      <c r="P31" s="108"/>
      <c r="Q31" s="108"/>
      <c r="R31" s="108"/>
      <c r="S31" s="108"/>
      <c r="T31" s="108"/>
      <c r="U31" s="108"/>
      <c r="V31" s="109"/>
      <c r="W31" s="109"/>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f t="shared" si="0"/>
        <v>0</v>
      </c>
      <c r="CY31" s="108">
        <f t="shared" si="1"/>
        <v>0</v>
      </c>
      <c r="CZ31" s="102">
        <f t="shared" si="2"/>
        <v>0</v>
      </c>
      <c r="DA31" s="102">
        <f t="shared" si="3"/>
        <v>0</v>
      </c>
      <c r="DB31" s="103">
        <f>A31-'CDPS TRUOC DC'!A31</f>
        <v>0</v>
      </c>
    </row>
    <row r="32" spans="1:106" s="104" customFormat="1" ht="12.75">
      <c r="A32" s="96">
        <v>158</v>
      </c>
      <c r="B32" s="97" t="s">
        <v>1820</v>
      </c>
      <c r="C32" s="98" t="s">
        <v>879</v>
      </c>
      <c r="D32" s="99">
        <f>'CDPS TRUOC DC'!F32</f>
        <v>0</v>
      </c>
      <c r="E32" s="99">
        <f>'CDPS TRUOC DC'!G32</f>
        <v>0</v>
      </c>
      <c r="F32" s="108"/>
      <c r="G32" s="108"/>
      <c r="H32" s="108"/>
      <c r="I32" s="108"/>
      <c r="J32" s="108"/>
      <c r="K32" s="108"/>
      <c r="L32" s="108"/>
      <c r="M32" s="108"/>
      <c r="N32" s="108"/>
      <c r="O32" s="108"/>
      <c r="P32" s="108"/>
      <c r="Q32" s="108"/>
      <c r="R32" s="108"/>
      <c r="S32" s="108"/>
      <c r="T32" s="108"/>
      <c r="U32" s="108"/>
      <c r="V32" s="109"/>
      <c r="W32" s="109"/>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f t="shared" si="0"/>
        <v>0</v>
      </c>
      <c r="CY32" s="108">
        <f t="shared" si="1"/>
        <v>0</v>
      </c>
      <c r="CZ32" s="102">
        <f t="shared" si="2"/>
        <v>0</v>
      </c>
      <c r="DA32" s="102">
        <f t="shared" si="3"/>
        <v>0</v>
      </c>
      <c r="DB32" s="103">
        <f>A32-'CDPS TRUOC DC'!A32</f>
        <v>0</v>
      </c>
    </row>
    <row r="33" spans="1:106" s="104" customFormat="1" ht="12.75">
      <c r="A33" s="96">
        <v>159</v>
      </c>
      <c r="B33" s="97" t="s">
        <v>1820</v>
      </c>
      <c r="C33" s="98" t="s">
        <v>880</v>
      </c>
      <c r="D33" s="99">
        <f>'CDPS TRUOC DC'!F33</f>
        <v>0</v>
      </c>
      <c r="E33" s="99">
        <f>'CDPS TRUOC DC'!G33</f>
        <v>0</v>
      </c>
      <c r="F33" s="108"/>
      <c r="G33" s="108"/>
      <c r="H33" s="108"/>
      <c r="I33" s="108"/>
      <c r="J33" s="108"/>
      <c r="K33" s="108"/>
      <c r="L33" s="108"/>
      <c r="M33" s="108"/>
      <c r="N33" s="108"/>
      <c r="O33" s="108"/>
      <c r="P33" s="108"/>
      <c r="Q33" s="108"/>
      <c r="R33" s="108"/>
      <c r="S33" s="108"/>
      <c r="T33" s="108"/>
      <c r="U33" s="108"/>
      <c r="V33" s="109"/>
      <c r="W33" s="109"/>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f t="shared" si="0"/>
        <v>0</v>
      </c>
      <c r="CY33" s="108">
        <f t="shared" si="1"/>
        <v>0</v>
      </c>
      <c r="CZ33" s="102">
        <f t="shared" si="2"/>
        <v>0</v>
      </c>
      <c r="DA33" s="102">
        <f t="shared" si="3"/>
        <v>0</v>
      </c>
      <c r="DB33" s="103">
        <f>A33-'CDPS TRUOC DC'!A33</f>
        <v>0</v>
      </c>
    </row>
    <row r="34" spans="1:106" s="104" customFormat="1" ht="12.75">
      <c r="A34" s="96">
        <v>161</v>
      </c>
      <c r="B34" s="97" t="s">
        <v>1820</v>
      </c>
      <c r="C34" s="98" t="s">
        <v>881</v>
      </c>
      <c r="D34" s="99">
        <f>'CDPS TRUOC DC'!F34</f>
        <v>0</v>
      </c>
      <c r="E34" s="99">
        <f>'CDPS TRUOC DC'!G34</f>
        <v>0</v>
      </c>
      <c r="F34" s="108"/>
      <c r="G34" s="108"/>
      <c r="H34" s="108"/>
      <c r="I34" s="108"/>
      <c r="J34" s="108"/>
      <c r="K34" s="108"/>
      <c r="L34" s="108"/>
      <c r="M34" s="108"/>
      <c r="N34" s="108"/>
      <c r="O34" s="108"/>
      <c r="P34" s="108"/>
      <c r="Q34" s="108"/>
      <c r="R34" s="108"/>
      <c r="S34" s="108"/>
      <c r="T34" s="108"/>
      <c r="U34" s="108"/>
      <c r="V34" s="109"/>
      <c r="W34" s="109"/>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f t="shared" si="0"/>
        <v>0</v>
      </c>
      <c r="CY34" s="108">
        <f t="shared" si="1"/>
        <v>0</v>
      </c>
      <c r="CZ34" s="102">
        <f t="shared" si="2"/>
        <v>0</v>
      </c>
      <c r="DA34" s="102">
        <f t="shared" si="3"/>
        <v>0</v>
      </c>
      <c r="DB34" s="103">
        <f>A34-'CDPS TRUOC DC'!A34</f>
        <v>0</v>
      </c>
    </row>
    <row r="35" spans="1:106" s="104" customFormat="1" ht="12.75">
      <c r="A35" s="96">
        <v>211</v>
      </c>
      <c r="B35" s="97" t="s">
        <v>1820</v>
      </c>
      <c r="C35" s="98" t="s">
        <v>882</v>
      </c>
      <c r="D35" s="99">
        <f>'CDPS TRUOC DC'!F35</f>
        <v>0</v>
      </c>
      <c r="E35" s="99">
        <f>'CDPS TRUOC DC'!G35</f>
        <v>0</v>
      </c>
      <c r="F35" s="108"/>
      <c r="G35" s="108"/>
      <c r="H35" s="108"/>
      <c r="I35" s="108"/>
      <c r="J35" s="108"/>
      <c r="K35" s="108"/>
      <c r="L35" s="108"/>
      <c r="M35" s="108"/>
      <c r="N35" s="108"/>
      <c r="O35" s="108"/>
      <c r="P35" s="108"/>
      <c r="Q35" s="108"/>
      <c r="R35" s="108"/>
      <c r="S35" s="108"/>
      <c r="T35" s="108"/>
      <c r="U35" s="108"/>
      <c r="V35" s="109"/>
      <c r="W35" s="109"/>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f t="shared" si="0"/>
        <v>0</v>
      </c>
      <c r="CY35" s="108">
        <f t="shared" si="1"/>
        <v>0</v>
      </c>
      <c r="CZ35" s="102">
        <f t="shared" si="2"/>
        <v>0</v>
      </c>
      <c r="DA35" s="102">
        <f t="shared" si="3"/>
        <v>0</v>
      </c>
      <c r="DB35" s="103">
        <f>A35-'CDPS TRUOC DC'!A35</f>
        <v>0</v>
      </c>
    </row>
    <row r="36" spans="1:106" s="104" customFormat="1" ht="12.75">
      <c r="A36" s="96">
        <v>212</v>
      </c>
      <c r="B36" s="97" t="s">
        <v>1820</v>
      </c>
      <c r="C36" s="98" t="s">
        <v>883</v>
      </c>
      <c r="D36" s="99">
        <f>'CDPS TRUOC DC'!F36</f>
        <v>0</v>
      </c>
      <c r="E36" s="99">
        <f>'CDPS TRUOC DC'!G36</f>
        <v>0</v>
      </c>
      <c r="F36" s="108"/>
      <c r="G36" s="108"/>
      <c r="H36" s="108"/>
      <c r="I36" s="108"/>
      <c r="J36" s="108"/>
      <c r="K36" s="108"/>
      <c r="L36" s="108"/>
      <c r="M36" s="108"/>
      <c r="N36" s="108"/>
      <c r="O36" s="108"/>
      <c r="P36" s="108"/>
      <c r="Q36" s="108"/>
      <c r="R36" s="108"/>
      <c r="S36" s="108"/>
      <c r="T36" s="108"/>
      <c r="U36" s="108"/>
      <c r="V36" s="109"/>
      <c r="W36" s="109"/>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f t="shared" si="0"/>
        <v>0</v>
      </c>
      <c r="CY36" s="108">
        <f t="shared" si="1"/>
        <v>0</v>
      </c>
      <c r="CZ36" s="102">
        <f t="shared" si="2"/>
        <v>0</v>
      </c>
      <c r="DA36" s="102">
        <f t="shared" si="3"/>
        <v>0</v>
      </c>
      <c r="DB36" s="103">
        <f>A36-'CDPS TRUOC DC'!A36</f>
        <v>0</v>
      </c>
    </row>
    <row r="37" spans="1:106" s="104" customFormat="1" ht="12.75">
      <c r="A37" s="96">
        <v>213</v>
      </c>
      <c r="B37" s="97" t="s">
        <v>1820</v>
      </c>
      <c r="C37" s="98" t="s">
        <v>884</v>
      </c>
      <c r="D37" s="99">
        <f>'CDPS TRUOC DC'!F37</f>
        <v>0</v>
      </c>
      <c r="E37" s="99">
        <f>'CDPS TRUOC DC'!G37</f>
        <v>0</v>
      </c>
      <c r="F37" s="108"/>
      <c r="G37" s="108"/>
      <c r="H37" s="108"/>
      <c r="I37" s="108"/>
      <c r="J37" s="108"/>
      <c r="K37" s="108"/>
      <c r="L37" s="108"/>
      <c r="M37" s="108"/>
      <c r="N37" s="108"/>
      <c r="O37" s="108"/>
      <c r="P37" s="108"/>
      <c r="Q37" s="108"/>
      <c r="R37" s="108"/>
      <c r="S37" s="108"/>
      <c r="T37" s="108"/>
      <c r="U37" s="108"/>
      <c r="V37" s="109"/>
      <c r="W37" s="109"/>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f t="shared" si="0"/>
        <v>0</v>
      </c>
      <c r="CY37" s="108">
        <f t="shared" si="1"/>
        <v>0</v>
      </c>
      <c r="CZ37" s="102">
        <f t="shared" si="2"/>
        <v>0</v>
      </c>
      <c r="DA37" s="102">
        <f t="shared" si="3"/>
        <v>0</v>
      </c>
      <c r="DB37" s="103">
        <f>A37-'CDPS TRUOC DC'!A37</f>
        <v>0</v>
      </c>
    </row>
    <row r="38" spans="1:106" s="104" customFormat="1" ht="12.75">
      <c r="A38" s="96">
        <v>214</v>
      </c>
      <c r="B38" s="97" t="s">
        <v>1820</v>
      </c>
      <c r="C38" s="98" t="s">
        <v>885</v>
      </c>
      <c r="D38" s="99">
        <f>'CDPS TRUOC DC'!F38</f>
        <v>0</v>
      </c>
      <c r="E38" s="99">
        <f>'CDPS TRUOC DC'!G38</f>
        <v>0</v>
      </c>
      <c r="F38" s="108"/>
      <c r="G38" s="108"/>
      <c r="H38" s="108"/>
      <c r="I38" s="108"/>
      <c r="J38" s="108"/>
      <c r="K38" s="108"/>
      <c r="L38" s="108"/>
      <c r="M38" s="108"/>
      <c r="N38" s="108"/>
      <c r="O38" s="108"/>
      <c r="P38" s="108"/>
      <c r="Q38" s="108"/>
      <c r="R38" s="108"/>
      <c r="S38" s="108"/>
      <c r="T38" s="108"/>
      <c r="U38" s="108"/>
      <c r="V38" s="109"/>
      <c r="W38" s="109"/>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t="s">
        <v>866</v>
      </c>
      <c r="CW38" s="108" t="s">
        <v>866</v>
      </c>
      <c r="CX38" s="108">
        <f t="shared" si="0"/>
        <v>0</v>
      </c>
      <c r="CY38" s="108">
        <f t="shared" si="1"/>
        <v>0</v>
      </c>
      <c r="CZ38" s="102">
        <f t="shared" si="2"/>
        <v>0</v>
      </c>
      <c r="DA38" s="102">
        <f t="shared" si="3"/>
        <v>0</v>
      </c>
      <c r="DB38" s="103">
        <f>A38-'CDPS TRUOC DC'!A38</f>
        <v>0</v>
      </c>
    </row>
    <row r="39" spans="1:106" s="104" customFormat="1" ht="12.75">
      <c r="A39" s="96"/>
      <c r="B39" s="97">
        <v>2141</v>
      </c>
      <c r="C39" s="98" t="s">
        <v>886</v>
      </c>
      <c r="D39" s="99">
        <f>'CDPS TRUOC DC'!F39</f>
        <v>0</v>
      </c>
      <c r="E39" s="99">
        <f>'CDPS TRUOC DC'!G39</f>
        <v>0</v>
      </c>
      <c r="F39" s="108"/>
      <c r="G39" s="108"/>
      <c r="H39" s="108"/>
      <c r="I39" s="108"/>
      <c r="J39" s="108"/>
      <c r="K39" s="108"/>
      <c r="L39" s="108"/>
      <c r="M39" s="108"/>
      <c r="N39" s="108"/>
      <c r="O39" s="108"/>
      <c r="P39" s="108"/>
      <c r="Q39" s="108"/>
      <c r="R39" s="108"/>
      <c r="S39" s="108"/>
      <c r="T39" s="108"/>
      <c r="U39" s="108"/>
      <c r="V39" s="109"/>
      <c r="W39" s="109"/>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f t="shared" si="0"/>
        <v>0</v>
      </c>
      <c r="CY39" s="108">
        <f t="shared" si="1"/>
        <v>0</v>
      </c>
      <c r="CZ39" s="102">
        <f t="shared" si="2"/>
        <v>0</v>
      </c>
      <c r="DA39" s="102">
        <f t="shared" si="3"/>
        <v>0</v>
      </c>
      <c r="DB39" s="103">
        <f>A39-'CDPS TRUOC DC'!A39</f>
        <v>0</v>
      </c>
    </row>
    <row r="40" spans="1:106" s="104" customFormat="1" ht="12.75">
      <c r="A40" s="96"/>
      <c r="B40" s="97">
        <v>2142</v>
      </c>
      <c r="C40" s="98" t="s">
        <v>887</v>
      </c>
      <c r="D40" s="99">
        <f>'CDPS TRUOC DC'!F40</f>
        <v>0</v>
      </c>
      <c r="E40" s="99">
        <f>'CDPS TRUOC DC'!G40</f>
        <v>0</v>
      </c>
      <c r="F40" s="108"/>
      <c r="G40" s="108"/>
      <c r="H40" s="108"/>
      <c r="I40" s="108"/>
      <c r="J40" s="108"/>
      <c r="K40" s="108"/>
      <c r="L40" s="108"/>
      <c r="M40" s="108"/>
      <c r="N40" s="108"/>
      <c r="O40" s="108"/>
      <c r="P40" s="108"/>
      <c r="Q40" s="108"/>
      <c r="R40" s="108"/>
      <c r="S40" s="108"/>
      <c r="T40" s="108"/>
      <c r="U40" s="108"/>
      <c r="V40" s="109"/>
      <c r="W40" s="109"/>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f t="shared" si="0"/>
        <v>0</v>
      </c>
      <c r="CY40" s="108">
        <f t="shared" si="1"/>
        <v>0</v>
      </c>
      <c r="CZ40" s="102">
        <f t="shared" si="2"/>
        <v>0</v>
      </c>
      <c r="DA40" s="102">
        <f t="shared" si="3"/>
        <v>0</v>
      </c>
      <c r="DB40" s="103">
        <f>A40-'CDPS TRUOC DC'!A40</f>
        <v>0</v>
      </c>
    </row>
    <row r="41" spans="1:106" s="104" customFormat="1" ht="12.75">
      <c r="A41" s="96"/>
      <c r="B41" s="97">
        <v>2143</v>
      </c>
      <c r="C41" s="98" t="s">
        <v>888</v>
      </c>
      <c r="D41" s="99">
        <f>'CDPS TRUOC DC'!F41</f>
        <v>0</v>
      </c>
      <c r="E41" s="99">
        <f>'CDPS TRUOC DC'!G41</f>
        <v>0</v>
      </c>
      <c r="F41" s="108"/>
      <c r="G41" s="108"/>
      <c r="H41" s="108"/>
      <c r="I41" s="108"/>
      <c r="J41" s="108"/>
      <c r="K41" s="108"/>
      <c r="L41" s="108"/>
      <c r="M41" s="108"/>
      <c r="N41" s="108"/>
      <c r="O41" s="108"/>
      <c r="P41" s="108"/>
      <c r="Q41" s="108"/>
      <c r="R41" s="108"/>
      <c r="S41" s="108"/>
      <c r="T41" s="108"/>
      <c r="U41" s="108"/>
      <c r="V41" s="109"/>
      <c r="W41" s="109"/>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f t="shared" si="0"/>
        <v>0</v>
      </c>
      <c r="CY41" s="108">
        <f t="shared" si="1"/>
        <v>0</v>
      </c>
      <c r="CZ41" s="102">
        <f t="shared" si="2"/>
        <v>0</v>
      </c>
      <c r="DA41" s="102">
        <f t="shared" si="3"/>
        <v>0</v>
      </c>
      <c r="DB41" s="103">
        <f>A41-'CDPS TRUOC DC'!A41</f>
        <v>0</v>
      </c>
    </row>
    <row r="42" spans="1:106" s="104" customFormat="1" ht="12.75">
      <c r="A42" s="96"/>
      <c r="B42" s="97">
        <v>2147</v>
      </c>
      <c r="C42" s="98" t="s">
        <v>1130</v>
      </c>
      <c r="D42" s="99">
        <f>'CDPS TRUOC DC'!F42</f>
        <v>0</v>
      </c>
      <c r="E42" s="99">
        <f>'CDPS TRUOC DC'!G42</f>
        <v>0</v>
      </c>
      <c r="F42" s="108"/>
      <c r="G42" s="108"/>
      <c r="H42" s="108"/>
      <c r="I42" s="108"/>
      <c r="J42" s="108"/>
      <c r="K42" s="108"/>
      <c r="L42" s="108"/>
      <c r="M42" s="108"/>
      <c r="N42" s="108"/>
      <c r="O42" s="108"/>
      <c r="P42" s="108"/>
      <c r="Q42" s="108"/>
      <c r="R42" s="108"/>
      <c r="S42" s="108"/>
      <c r="T42" s="108"/>
      <c r="U42" s="108"/>
      <c r="V42" s="109"/>
      <c r="W42" s="109"/>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f t="shared" si="0"/>
        <v>0</v>
      </c>
      <c r="CY42" s="108">
        <f t="shared" si="1"/>
        <v>0</v>
      </c>
      <c r="CZ42" s="102">
        <f t="shared" si="2"/>
        <v>0</v>
      </c>
      <c r="DA42" s="102">
        <f t="shared" si="3"/>
        <v>0</v>
      </c>
      <c r="DB42" s="103">
        <f>A42-'CDPS TRUOC DC'!A42</f>
        <v>0</v>
      </c>
    </row>
    <row r="43" spans="1:106" s="104" customFormat="1" ht="12.75">
      <c r="A43" s="96">
        <v>217</v>
      </c>
      <c r="B43" s="97" t="s">
        <v>1820</v>
      </c>
      <c r="C43" s="98" t="s">
        <v>1131</v>
      </c>
      <c r="D43" s="99">
        <f>'CDPS TRUOC DC'!F43</f>
        <v>0</v>
      </c>
      <c r="E43" s="99">
        <f>'CDPS TRUOC DC'!G43</f>
        <v>0</v>
      </c>
      <c r="F43" s="108"/>
      <c r="G43" s="108"/>
      <c r="H43" s="108"/>
      <c r="I43" s="108"/>
      <c r="J43" s="108"/>
      <c r="K43" s="108"/>
      <c r="L43" s="108"/>
      <c r="M43" s="108"/>
      <c r="N43" s="108"/>
      <c r="O43" s="108"/>
      <c r="P43" s="108"/>
      <c r="Q43" s="108"/>
      <c r="R43" s="108"/>
      <c r="S43" s="108"/>
      <c r="T43" s="108"/>
      <c r="U43" s="108"/>
      <c r="V43" s="109"/>
      <c r="W43" s="109"/>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f t="shared" si="0"/>
        <v>0</v>
      </c>
      <c r="CY43" s="108">
        <f t="shared" si="1"/>
        <v>0</v>
      </c>
      <c r="CZ43" s="102">
        <f t="shared" si="2"/>
        <v>0</v>
      </c>
      <c r="DA43" s="102">
        <f t="shared" si="3"/>
        <v>0</v>
      </c>
      <c r="DB43" s="103">
        <f>A43-'CDPS TRUOC DC'!A43</f>
        <v>0</v>
      </c>
    </row>
    <row r="44" spans="1:106" s="104" customFormat="1" ht="12.75">
      <c r="A44" s="96">
        <v>221</v>
      </c>
      <c r="B44" s="97" t="s">
        <v>1820</v>
      </c>
      <c r="C44" s="98" t="s">
        <v>1132</v>
      </c>
      <c r="D44" s="99">
        <f>'CDPS TRUOC DC'!F44</f>
        <v>0</v>
      </c>
      <c r="E44" s="99">
        <f>'CDPS TRUOC DC'!G44</f>
        <v>0</v>
      </c>
      <c r="F44" s="108"/>
      <c r="G44" s="108"/>
      <c r="H44" s="108"/>
      <c r="I44" s="108"/>
      <c r="J44" s="108"/>
      <c r="K44" s="108"/>
      <c r="L44" s="108"/>
      <c r="M44" s="108"/>
      <c r="N44" s="108"/>
      <c r="O44" s="108"/>
      <c r="P44" s="108"/>
      <c r="Q44" s="108"/>
      <c r="R44" s="108"/>
      <c r="S44" s="108"/>
      <c r="T44" s="108"/>
      <c r="U44" s="108"/>
      <c r="V44" s="109"/>
      <c r="W44" s="109"/>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f t="shared" si="0"/>
        <v>0</v>
      </c>
      <c r="CY44" s="108">
        <f t="shared" si="1"/>
        <v>0</v>
      </c>
      <c r="CZ44" s="102">
        <f t="shared" si="2"/>
        <v>0</v>
      </c>
      <c r="DA44" s="102">
        <f t="shared" si="3"/>
        <v>0</v>
      </c>
      <c r="DB44" s="103">
        <f>A44-'CDPS TRUOC DC'!A44</f>
        <v>0</v>
      </c>
    </row>
    <row r="45" spans="1:106" s="104" customFormat="1" ht="12.75">
      <c r="A45" s="96">
        <v>222</v>
      </c>
      <c r="B45" s="97" t="s">
        <v>1820</v>
      </c>
      <c r="C45" s="98" t="s">
        <v>1133</v>
      </c>
      <c r="D45" s="99">
        <f>'CDPS TRUOC DC'!F45</f>
        <v>0</v>
      </c>
      <c r="E45" s="99">
        <f>'CDPS TRUOC DC'!G45</f>
        <v>0</v>
      </c>
      <c r="F45" s="108"/>
      <c r="G45" s="108"/>
      <c r="H45" s="108"/>
      <c r="I45" s="108"/>
      <c r="J45" s="108"/>
      <c r="K45" s="108"/>
      <c r="L45" s="108"/>
      <c r="M45" s="108"/>
      <c r="N45" s="108"/>
      <c r="O45" s="108"/>
      <c r="P45" s="108"/>
      <c r="Q45" s="108"/>
      <c r="R45" s="108"/>
      <c r="S45" s="108"/>
      <c r="T45" s="108"/>
      <c r="U45" s="108"/>
      <c r="V45" s="109"/>
      <c r="W45" s="109"/>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f t="shared" si="0"/>
        <v>0</v>
      </c>
      <c r="CY45" s="108">
        <f t="shared" si="1"/>
        <v>0</v>
      </c>
      <c r="CZ45" s="102">
        <f t="shared" si="2"/>
        <v>0</v>
      </c>
      <c r="DA45" s="102">
        <f t="shared" si="3"/>
        <v>0</v>
      </c>
      <c r="DB45" s="103">
        <f>A45-'CDPS TRUOC DC'!A45</f>
        <v>0</v>
      </c>
    </row>
    <row r="46" spans="1:106" s="104" customFormat="1" ht="12.75">
      <c r="A46" s="96">
        <v>223</v>
      </c>
      <c r="B46" s="97" t="s">
        <v>1820</v>
      </c>
      <c r="C46" s="98" t="s">
        <v>1134</v>
      </c>
      <c r="D46" s="99">
        <f>'CDPS TRUOC DC'!F46</f>
        <v>0</v>
      </c>
      <c r="E46" s="99">
        <f>'CDPS TRUOC DC'!G46</f>
        <v>0</v>
      </c>
      <c r="F46" s="108"/>
      <c r="G46" s="108"/>
      <c r="H46" s="108"/>
      <c r="I46" s="108"/>
      <c r="J46" s="108"/>
      <c r="K46" s="108"/>
      <c r="L46" s="108"/>
      <c r="M46" s="108"/>
      <c r="N46" s="108"/>
      <c r="O46" s="108"/>
      <c r="P46" s="108"/>
      <c r="Q46" s="108"/>
      <c r="R46" s="108"/>
      <c r="S46" s="108"/>
      <c r="T46" s="108"/>
      <c r="U46" s="108"/>
      <c r="V46" s="109"/>
      <c r="W46" s="109"/>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f t="shared" si="0"/>
        <v>0</v>
      </c>
      <c r="CY46" s="108">
        <f t="shared" si="1"/>
        <v>0</v>
      </c>
      <c r="CZ46" s="102">
        <f t="shared" si="2"/>
        <v>0</v>
      </c>
      <c r="DA46" s="102">
        <f t="shared" si="3"/>
        <v>0</v>
      </c>
      <c r="DB46" s="103">
        <f>A46-'CDPS TRUOC DC'!A46</f>
        <v>0</v>
      </c>
    </row>
    <row r="47" spans="1:106" s="104" customFormat="1" ht="12.75">
      <c r="A47" s="96">
        <v>228</v>
      </c>
      <c r="B47" s="97" t="s">
        <v>1820</v>
      </c>
      <c r="C47" s="98" t="s">
        <v>1135</v>
      </c>
      <c r="D47" s="99">
        <f>'CDPS TRUOC DC'!F47</f>
        <v>0</v>
      </c>
      <c r="E47" s="99">
        <f>'CDPS TRUOC DC'!G47</f>
        <v>0</v>
      </c>
      <c r="F47" s="108"/>
      <c r="G47" s="108"/>
      <c r="H47" s="108"/>
      <c r="I47" s="108"/>
      <c r="J47" s="108"/>
      <c r="K47" s="108"/>
      <c r="L47" s="108"/>
      <c r="M47" s="108"/>
      <c r="N47" s="108"/>
      <c r="O47" s="108"/>
      <c r="P47" s="108"/>
      <c r="Q47" s="108"/>
      <c r="R47" s="108"/>
      <c r="S47" s="108"/>
      <c r="T47" s="108"/>
      <c r="U47" s="108"/>
      <c r="V47" s="109"/>
      <c r="W47" s="109"/>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f t="shared" si="0"/>
        <v>0</v>
      </c>
      <c r="CY47" s="108">
        <f t="shared" si="1"/>
        <v>0</v>
      </c>
      <c r="CZ47" s="102">
        <f t="shared" si="2"/>
        <v>0</v>
      </c>
      <c r="DA47" s="102">
        <f t="shared" si="3"/>
        <v>0</v>
      </c>
      <c r="DB47" s="103">
        <f>A47-'CDPS TRUOC DC'!A47</f>
        <v>0</v>
      </c>
    </row>
    <row r="48" spans="1:106" s="104" customFormat="1" ht="12.75">
      <c r="A48" s="96">
        <v>229</v>
      </c>
      <c r="B48" s="97" t="s">
        <v>1820</v>
      </c>
      <c r="C48" s="98" t="s">
        <v>1136</v>
      </c>
      <c r="D48" s="99">
        <f>'CDPS TRUOC DC'!F48</f>
        <v>0</v>
      </c>
      <c r="E48" s="99">
        <f>'CDPS TRUOC DC'!G48</f>
        <v>0</v>
      </c>
      <c r="F48" s="108"/>
      <c r="G48" s="108"/>
      <c r="H48" s="108"/>
      <c r="I48" s="108"/>
      <c r="J48" s="108"/>
      <c r="K48" s="108"/>
      <c r="L48" s="108"/>
      <c r="M48" s="108"/>
      <c r="N48" s="108"/>
      <c r="O48" s="108"/>
      <c r="P48" s="108"/>
      <c r="Q48" s="108"/>
      <c r="R48" s="108"/>
      <c r="S48" s="108"/>
      <c r="T48" s="108"/>
      <c r="U48" s="108"/>
      <c r="V48" s="109"/>
      <c r="W48" s="109"/>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f t="shared" si="0"/>
        <v>0</v>
      </c>
      <c r="CY48" s="108">
        <f t="shared" si="1"/>
        <v>0</v>
      </c>
      <c r="CZ48" s="102">
        <f t="shared" si="2"/>
        <v>0</v>
      </c>
      <c r="DA48" s="102">
        <f t="shared" si="3"/>
        <v>0</v>
      </c>
      <c r="DB48" s="103">
        <f>A48-'CDPS TRUOC DC'!A48</f>
        <v>0</v>
      </c>
    </row>
    <row r="49" spans="1:106" s="104" customFormat="1" ht="12.75">
      <c r="A49" s="96">
        <v>241</v>
      </c>
      <c r="B49" s="97" t="s">
        <v>1820</v>
      </c>
      <c r="C49" s="98" t="s">
        <v>1137</v>
      </c>
      <c r="D49" s="99">
        <f>'CDPS TRUOC DC'!F49</f>
        <v>0</v>
      </c>
      <c r="E49" s="99">
        <f>'CDPS TRUOC DC'!G49</f>
        <v>0</v>
      </c>
      <c r="F49" s="108"/>
      <c r="G49" s="108"/>
      <c r="H49" s="108"/>
      <c r="I49" s="108"/>
      <c r="J49" s="108"/>
      <c r="K49" s="108"/>
      <c r="L49" s="108"/>
      <c r="M49" s="108"/>
      <c r="N49" s="108"/>
      <c r="O49" s="108"/>
      <c r="P49" s="108"/>
      <c r="Q49" s="108"/>
      <c r="R49" s="108"/>
      <c r="S49" s="108"/>
      <c r="T49" s="108"/>
      <c r="U49" s="108"/>
      <c r="V49" s="109"/>
      <c r="W49" s="109"/>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f t="shared" si="0"/>
        <v>0</v>
      </c>
      <c r="CY49" s="108">
        <f t="shared" si="1"/>
        <v>0</v>
      </c>
      <c r="CZ49" s="102">
        <f t="shared" si="2"/>
        <v>0</v>
      </c>
      <c r="DA49" s="102">
        <f t="shared" si="3"/>
        <v>0</v>
      </c>
      <c r="DB49" s="103">
        <f>A49-'CDPS TRUOC DC'!A49</f>
        <v>0</v>
      </c>
    </row>
    <row r="50" spans="1:106" s="104" customFormat="1" ht="12.75">
      <c r="A50" s="96">
        <v>242</v>
      </c>
      <c r="B50" s="97" t="s">
        <v>1820</v>
      </c>
      <c r="C50" s="98" t="s">
        <v>1138</v>
      </c>
      <c r="D50" s="99">
        <f>'CDPS TRUOC DC'!F50</f>
        <v>0</v>
      </c>
      <c r="E50" s="99">
        <f>'CDPS TRUOC DC'!G50</f>
        <v>0</v>
      </c>
      <c r="F50" s="108"/>
      <c r="G50" s="108"/>
      <c r="H50" s="108"/>
      <c r="I50" s="108"/>
      <c r="J50" s="108"/>
      <c r="K50" s="108"/>
      <c r="L50" s="108"/>
      <c r="M50" s="108"/>
      <c r="N50" s="108"/>
      <c r="O50" s="108"/>
      <c r="P50" s="108"/>
      <c r="Q50" s="108"/>
      <c r="R50" s="108"/>
      <c r="S50" s="108"/>
      <c r="T50" s="108"/>
      <c r="U50" s="108"/>
      <c r="V50" s="109"/>
      <c r="W50" s="109"/>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f t="shared" si="0"/>
        <v>0</v>
      </c>
      <c r="CY50" s="108">
        <f t="shared" si="1"/>
        <v>0</v>
      </c>
      <c r="CZ50" s="102">
        <f t="shared" si="2"/>
        <v>0</v>
      </c>
      <c r="DA50" s="102">
        <f t="shared" si="3"/>
        <v>0</v>
      </c>
      <c r="DB50" s="103">
        <f>A50-'CDPS TRUOC DC'!A50</f>
        <v>0</v>
      </c>
    </row>
    <row r="51" spans="1:106" s="104" customFormat="1" ht="12.75">
      <c r="A51" s="96">
        <v>243</v>
      </c>
      <c r="B51" s="97" t="s">
        <v>1820</v>
      </c>
      <c r="C51" s="98" t="s">
        <v>1139</v>
      </c>
      <c r="D51" s="99">
        <f>'CDPS TRUOC DC'!F51</f>
        <v>0</v>
      </c>
      <c r="E51" s="99">
        <f>'CDPS TRUOC DC'!G51</f>
        <v>0</v>
      </c>
      <c r="F51" s="108"/>
      <c r="G51" s="108"/>
      <c r="H51" s="108"/>
      <c r="I51" s="108"/>
      <c r="J51" s="108"/>
      <c r="K51" s="108"/>
      <c r="L51" s="108"/>
      <c r="M51" s="108"/>
      <c r="N51" s="108"/>
      <c r="O51" s="108"/>
      <c r="P51" s="108"/>
      <c r="Q51" s="108"/>
      <c r="R51" s="108"/>
      <c r="S51" s="108"/>
      <c r="T51" s="108"/>
      <c r="U51" s="108"/>
      <c r="V51" s="109"/>
      <c r="W51" s="109"/>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f t="shared" si="0"/>
        <v>0</v>
      </c>
      <c r="CY51" s="108">
        <f t="shared" si="1"/>
        <v>0</v>
      </c>
      <c r="CZ51" s="102">
        <f t="shared" si="2"/>
        <v>0</v>
      </c>
      <c r="DA51" s="102">
        <f t="shared" si="3"/>
        <v>0</v>
      </c>
      <c r="DB51" s="103">
        <f>A51-'CDPS TRUOC DC'!A51</f>
        <v>0</v>
      </c>
    </row>
    <row r="52" spans="1:106" s="104" customFormat="1" ht="12.75">
      <c r="A52" s="96">
        <v>244</v>
      </c>
      <c r="B52" s="97" t="s">
        <v>1820</v>
      </c>
      <c r="C52" s="98" t="s">
        <v>1140</v>
      </c>
      <c r="D52" s="99">
        <f>'CDPS TRUOC DC'!F52</f>
        <v>0</v>
      </c>
      <c r="E52" s="99">
        <f>'CDPS TRUOC DC'!G52</f>
        <v>0</v>
      </c>
      <c r="F52" s="108"/>
      <c r="G52" s="108"/>
      <c r="H52" s="108"/>
      <c r="I52" s="108"/>
      <c r="J52" s="108"/>
      <c r="K52" s="108"/>
      <c r="L52" s="108"/>
      <c r="M52" s="108"/>
      <c r="N52" s="108"/>
      <c r="O52" s="108"/>
      <c r="P52" s="108"/>
      <c r="Q52" s="108"/>
      <c r="R52" s="108"/>
      <c r="S52" s="108"/>
      <c r="T52" s="108"/>
      <c r="U52" s="108"/>
      <c r="V52" s="109"/>
      <c r="W52" s="109"/>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f t="shared" si="0"/>
        <v>0</v>
      </c>
      <c r="CY52" s="108">
        <f t="shared" si="1"/>
        <v>0</v>
      </c>
      <c r="CZ52" s="102">
        <f t="shared" si="2"/>
        <v>0</v>
      </c>
      <c r="DA52" s="102">
        <f t="shared" si="3"/>
        <v>0</v>
      </c>
      <c r="DB52" s="103">
        <f>A52-'CDPS TRUOC DC'!A52</f>
        <v>0</v>
      </c>
    </row>
    <row r="53" spans="1:106" s="104" customFormat="1" ht="12.75">
      <c r="A53" s="96">
        <v>311</v>
      </c>
      <c r="B53" s="97" t="s">
        <v>1820</v>
      </c>
      <c r="C53" s="98" t="s">
        <v>1141</v>
      </c>
      <c r="D53" s="99">
        <f>'CDPS TRUOC DC'!F53</f>
        <v>0</v>
      </c>
      <c r="E53" s="99">
        <f>'CDPS TRUOC DC'!G53</f>
        <v>0</v>
      </c>
      <c r="F53" s="108"/>
      <c r="G53" s="108"/>
      <c r="H53" s="108"/>
      <c r="I53" s="108"/>
      <c r="J53" s="108"/>
      <c r="K53" s="108"/>
      <c r="L53" s="108"/>
      <c r="M53" s="108"/>
      <c r="N53" s="108"/>
      <c r="O53" s="108"/>
      <c r="P53" s="108"/>
      <c r="Q53" s="108"/>
      <c r="R53" s="108"/>
      <c r="S53" s="108"/>
      <c r="T53" s="108"/>
      <c r="U53" s="108"/>
      <c r="V53" s="109"/>
      <c r="W53" s="109"/>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f t="shared" si="0"/>
        <v>0</v>
      </c>
      <c r="CY53" s="108">
        <f t="shared" si="1"/>
        <v>0</v>
      </c>
      <c r="CZ53" s="102">
        <f t="shared" si="2"/>
        <v>0</v>
      </c>
      <c r="DA53" s="102">
        <f t="shared" si="3"/>
        <v>0</v>
      </c>
      <c r="DB53" s="103">
        <f>A53-'CDPS TRUOC DC'!A53</f>
        <v>0</v>
      </c>
    </row>
    <row r="54" spans="1:106" s="104" customFormat="1" ht="12.75">
      <c r="A54" s="96">
        <v>315</v>
      </c>
      <c r="B54" s="97" t="s">
        <v>1820</v>
      </c>
      <c r="C54" s="98" t="s">
        <v>1142</v>
      </c>
      <c r="D54" s="99">
        <f>'CDPS TRUOC DC'!F54</f>
        <v>0</v>
      </c>
      <c r="E54" s="99">
        <f>'CDPS TRUOC DC'!G54</f>
        <v>0</v>
      </c>
      <c r="F54" s="108"/>
      <c r="G54" s="108"/>
      <c r="H54" s="108"/>
      <c r="I54" s="108"/>
      <c r="J54" s="108"/>
      <c r="K54" s="108"/>
      <c r="L54" s="108"/>
      <c r="M54" s="108"/>
      <c r="N54" s="108"/>
      <c r="O54" s="108"/>
      <c r="P54" s="108"/>
      <c r="Q54" s="108"/>
      <c r="R54" s="108"/>
      <c r="S54" s="108"/>
      <c r="T54" s="108"/>
      <c r="U54" s="108"/>
      <c r="V54" s="109"/>
      <c r="W54" s="109"/>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f t="shared" si="0"/>
        <v>0</v>
      </c>
      <c r="CY54" s="108">
        <f t="shared" si="1"/>
        <v>0</v>
      </c>
      <c r="CZ54" s="102">
        <f t="shared" si="2"/>
        <v>0</v>
      </c>
      <c r="DA54" s="102">
        <f t="shared" si="3"/>
        <v>0</v>
      </c>
      <c r="DB54" s="103">
        <f>A54-'CDPS TRUOC DC'!A54</f>
        <v>0</v>
      </c>
    </row>
    <row r="55" spans="1:106" s="104" customFormat="1" ht="12.75">
      <c r="A55" s="110">
        <v>331</v>
      </c>
      <c r="B55" s="111" t="s">
        <v>1820</v>
      </c>
      <c r="C55" s="114" t="s">
        <v>1143</v>
      </c>
      <c r="D55" s="99">
        <f>'CDPS TRUOC DC'!F55</f>
        <v>0</v>
      </c>
      <c r="E55" s="99">
        <f>'CDPS TRUOC DC'!G55</f>
        <v>0</v>
      </c>
      <c r="F55" s="113"/>
      <c r="G55" s="113"/>
      <c r="H55" s="113"/>
      <c r="I55" s="113"/>
      <c r="J55" s="113"/>
      <c r="K55" s="113"/>
      <c r="L55" s="113"/>
      <c r="M55" s="113"/>
      <c r="N55" s="113"/>
      <c r="O55" s="113"/>
      <c r="P55" s="113"/>
      <c r="Q55" s="113"/>
      <c r="R55" s="113"/>
      <c r="S55" s="113"/>
      <c r="T55" s="113"/>
      <c r="U55" s="113"/>
      <c r="V55" s="109"/>
      <c r="W55" s="109"/>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f t="shared" si="0"/>
        <v>0</v>
      </c>
      <c r="CY55" s="113">
        <f t="shared" si="1"/>
        <v>0</v>
      </c>
      <c r="CZ55" s="102">
        <f t="shared" si="2"/>
        <v>0</v>
      </c>
      <c r="DA55" s="102">
        <f t="shared" si="3"/>
        <v>0</v>
      </c>
      <c r="DB55" s="103">
        <f>A55-'CDPS TRUOC DC'!A55</f>
        <v>0</v>
      </c>
    </row>
    <row r="56" spans="1:106" s="104" customFormat="1" ht="12.75">
      <c r="A56" s="110">
        <v>331</v>
      </c>
      <c r="B56" s="111" t="s">
        <v>1820</v>
      </c>
      <c r="C56" s="114" t="s">
        <v>1144</v>
      </c>
      <c r="D56" s="99">
        <f>'CDPS TRUOC DC'!F56</f>
        <v>0</v>
      </c>
      <c r="E56" s="99">
        <f>'CDPS TRUOC DC'!G56</f>
        <v>0</v>
      </c>
      <c r="F56" s="113"/>
      <c r="G56" s="113"/>
      <c r="H56" s="113"/>
      <c r="I56" s="113"/>
      <c r="J56" s="113"/>
      <c r="K56" s="113"/>
      <c r="L56" s="113"/>
      <c r="M56" s="113"/>
      <c r="N56" s="113"/>
      <c r="O56" s="113"/>
      <c r="P56" s="113"/>
      <c r="Q56" s="113"/>
      <c r="R56" s="113"/>
      <c r="S56" s="113"/>
      <c r="T56" s="113"/>
      <c r="U56" s="113"/>
      <c r="V56" s="109"/>
      <c r="W56" s="109"/>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f t="shared" si="0"/>
        <v>0</v>
      </c>
      <c r="CY56" s="113">
        <f t="shared" si="1"/>
        <v>0</v>
      </c>
      <c r="CZ56" s="102">
        <f t="shared" si="2"/>
        <v>0</v>
      </c>
      <c r="DA56" s="102">
        <f t="shared" si="3"/>
        <v>0</v>
      </c>
      <c r="DB56" s="103">
        <f>A56-'CDPS TRUOC DC'!A56</f>
        <v>331</v>
      </c>
    </row>
    <row r="57" spans="1:106" s="104" customFormat="1" ht="12.75">
      <c r="A57" s="96">
        <v>333</v>
      </c>
      <c r="B57" s="97" t="s">
        <v>1820</v>
      </c>
      <c r="C57" s="98" t="s">
        <v>1145</v>
      </c>
      <c r="D57" s="99">
        <f>'CDPS TRUOC DC'!F57</f>
        <v>0</v>
      </c>
      <c r="E57" s="99">
        <f>'CDPS TRUOC DC'!G57</f>
        <v>0</v>
      </c>
      <c r="F57" s="113"/>
      <c r="G57" s="113"/>
      <c r="H57" s="113"/>
      <c r="I57" s="113"/>
      <c r="J57" s="113"/>
      <c r="K57" s="113"/>
      <c r="L57" s="113"/>
      <c r="M57" s="113"/>
      <c r="N57" s="113"/>
      <c r="O57" s="113"/>
      <c r="P57" s="113"/>
      <c r="Q57" s="113"/>
      <c r="R57" s="113"/>
      <c r="S57" s="113"/>
      <c r="T57" s="113"/>
      <c r="U57" s="113"/>
      <c r="V57" s="109"/>
      <c r="W57" s="109"/>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t="s">
        <v>866</v>
      </c>
      <c r="CW57" s="113" t="s">
        <v>866</v>
      </c>
      <c r="CX57" s="113">
        <f t="shared" si="0"/>
        <v>0</v>
      </c>
      <c r="CY57" s="113">
        <f t="shared" si="1"/>
        <v>0</v>
      </c>
      <c r="CZ57" s="102">
        <f t="shared" si="2"/>
        <v>0</v>
      </c>
      <c r="DA57" s="102">
        <f t="shared" si="3"/>
        <v>0</v>
      </c>
      <c r="DB57" s="103">
        <f>A57-'CDPS TRUOC DC'!A57</f>
        <v>0</v>
      </c>
    </row>
    <row r="58" spans="1:106" s="104" customFormat="1" ht="12.75">
      <c r="A58" s="96"/>
      <c r="B58" s="97">
        <v>3331</v>
      </c>
      <c r="C58" s="98" t="s">
        <v>1146</v>
      </c>
      <c r="D58" s="99">
        <f>'CDPS TRUOC DC'!F58</f>
        <v>0</v>
      </c>
      <c r="E58" s="99">
        <f>'CDPS TRUOC DC'!G58</f>
        <v>0</v>
      </c>
      <c r="F58" s="108"/>
      <c r="G58" s="108"/>
      <c r="H58" s="108"/>
      <c r="I58" s="108"/>
      <c r="J58" s="108"/>
      <c r="K58" s="108"/>
      <c r="L58" s="108"/>
      <c r="M58" s="108"/>
      <c r="N58" s="108"/>
      <c r="O58" s="108"/>
      <c r="P58" s="108"/>
      <c r="Q58" s="108"/>
      <c r="R58" s="108"/>
      <c r="S58" s="108"/>
      <c r="T58" s="108"/>
      <c r="U58" s="108"/>
      <c r="V58" s="109"/>
      <c r="W58" s="109"/>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f t="shared" si="0"/>
        <v>0</v>
      </c>
      <c r="CY58" s="108">
        <f t="shared" si="1"/>
        <v>0</v>
      </c>
      <c r="CZ58" s="102">
        <f t="shared" si="2"/>
        <v>0</v>
      </c>
      <c r="DA58" s="102">
        <f t="shared" si="3"/>
        <v>0</v>
      </c>
      <c r="DB58" s="103">
        <f>A58-'CDPS TRUOC DC'!A58</f>
        <v>0</v>
      </c>
    </row>
    <row r="59" spans="1:106" s="104" customFormat="1" ht="12.75">
      <c r="A59" s="96"/>
      <c r="B59" s="97">
        <v>3332</v>
      </c>
      <c r="C59" s="98" t="s">
        <v>1147</v>
      </c>
      <c r="D59" s="99">
        <f>'CDPS TRUOC DC'!F59</f>
        <v>0</v>
      </c>
      <c r="E59" s="99">
        <f>'CDPS TRUOC DC'!G59</f>
        <v>0</v>
      </c>
      <c r="F59" s="108"/>
      <c r="G59" s="108"/>
      <c r="H59" s="108"/>
      <c r="I59" s="108"/>
      <c r="J59" s="108"/>
      <c r="K59" s="108"/>
      <c r="L59" s="108"/>
      <c r="M59" s="108"/>
      <c r="N59" s="108"/>
      <c r="O59" s="108"/>
      <c r="P59" s="108"/>
      <c r="Q59" s="108"/>
      <c r="R59" s="108"/>
      <c r="S59" s="115"/>
      <c r="T59" s="108"/>
      <c r="U59" s="108"/>
      <c r="V59" s="109"/>
      <c r="W59" s="109"/>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f t="shared" si="0"/>
        <v>0</v>
      </c>
      <c r="CY59" s="108">
        <f t="shared" si="1"/>
        <v>0</v>
      </c>
      <c r="CZ59" s="102">
        <f t="shared" si="2"/>
        <v>0</v>
      </c>
      <c r="DA59" s="102">
        <f t="shared" si="3"/>
        <v>0</v>
      </c>
      <c r="DB59" s="103">
        <f>A59-'CDPS TRUOC DC'!A59</f>
        <v>0</v>
      </c>
    </row>
    <row r="60" spans="1:106" s="104" customFormat="1" ht="12.75">
      <c r="A60" s="96"/>
      <c r="B60" s="97">
        <v>3333</v>
      </c>
      <c r="C60" s="98" t="s">
        <v>1148</v>
      </c>
      <c r="D60" s="99">
        <f>'CDPS TRUOC DC'!F60</f>
        <v>0</v>
      </c>
      <c r="E60" s="99">
        <f>'CDPS TRUOC DC'!G60</f>
        <v>0</v>
      </c>
      <c r="F60" s="108"/>
      <c r="G60" s="108"/>
      <c r="H60" s="108"/>
      <c r="I60" s="108"/>
      <c r="J60" s="108"/>
      <c r="K60" s="108"/>
      <c r="L60" s="108"/>
      <c r="M60" s="108"/>
      <c r="N60" s="108"/>
      <c r="O60" s="108"/>
      <c r="P60" s="108"/>
      <c r="Q60" s="108"/>
      <c r="R60" s="108"/>
      <c r="S60" s="108"/>
      <c r="T60" s="108"/>
      <c r="U60" s="108"/>
      <c r="V60" s="109"/>
      <c r="W60" s="109"/>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f t="shared" si="0"/>
        <v>0</v>
      </c>
      <c r="CY60" s="108">
        <f t="shared" si="1"/>
        <v>0</v>
      </c>
      <c r="CZ60" s="102">
        <f t="shared" si="2"/>
        <v>0</v>
      </c>
      <c r="DA60" s="102">
        <f t="shared" si="3"/>
        <v>0</v>
      </c>
      <c r="DB60" s="103">
        <f>A60-'CDPS TRUOC DC'!A60</f>
        <v>0</v>
      </c>
    </row>
    <row r="61" spans="1:106" s="104" customFormat="1" ht="12.75">
      <c r="A61" s="96"/>
      <c r="B61" s="97">
        <v>3334</v>
      </c>
      <c r="C61" s="98" t="s">
        <v>1149</v>
      </c>
      <c r="D61" s="99">
        <f>'CDPS TRUOC DC'!F61</f>
        <v>0</v>
      </c>
      <c r="E61" s="99">
        <f>'CDPS TRUOC DC'!G61</f>
        <v>0</v>
      </c>
      <c r="F61" s="108"/>
      <c r="G61" s="108"/>
      <c r="H61" s="108"/>
      <c r="I61" s="108"/>
      <c r="J61" s="108"/>
      <c r="K61" s="108"/>
      <c r="L61" s="108"/>
      <c r="M61" s="108"/>
      <c r="N61" s="108"/>
      <c r="O61" s="108"/>
      <c r="P61" s="108"/>
      <c r="Q61" s="108"/>
      <c r="R61" s="108"/>
      <c r="S61" s="108"/>
      <c r="T61" s="108"/>
      <c r="U61" s="108"/>
      <c r="V61" s="109"/>
      <c r="W61" s="109"/>
      <c r="X61" s="108"/>
      <c r="Y61" s="109"/>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f t="shared" si="0"/>
        <v>0</v>
      </c>
      <c r="CY61" s="108">
        <f t="shared" si="1"/>
        <v>0</v>
      </c>
      <c r="CZ61" s="102">
        <f t="shared" si="2"/>
        <v>0</v>
      </c>
      <c r="DA61" s="102">
        <f t="shared" si="3"/>
        <v>0</v>
      </c>
      <c r="DB61" s="103">
        <f>A61-'CDPS TRUOC DC'!A61</f>
        <v>0</v>
      </c>
    </row>
    <row r="62" spans="1:106" s="104" customFormat="1" ht="12.75">
      <c r="A62" s="96"/>
      <c r="B62" s="97">
        <v>3335</v>
      </c>
      <c r="C62" s="98" t="s">
        <v>1150</v>
      </c>
      <c r="D62" s="99">
        <f>'CDPS TRUOC DC'!F62</f>
        <v>0</v>
      </c>
      <c r="E62" s="99">
        <f>'CDPS TRUOC DC'!G62</f>
        <v>0</v>
      </c>
      <c r="F62" s="108"/>
      <c r="G62" s="108"/>
      <c r="H62" s="108"/>
      <c r="I62" s="108"/>
      <c r="J62" s="108"/>
      <c r="K62" s="108"/>
      <c r="L62" s="108"/>
      <c r="M62" s="108"/>
      <c r="N62" s="108"/>
      <c r="O62" s="108"/>
      <c r="P62" s="108"/>
      <c r="Q62" s="108"/>
      <c r="R62" s="108"/>
      <c r="S62" s="108"/>
      <c r="T62" s="108"/>
      <c r="U62" s="108"/>
      <c r="V62" s="109"/>
      <c r="W62" s="109"/>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f t="shared" si="0"/>
        <v>0</v>
      </c>
      <c r="CY62" s="108">
        <f t="shared" si="1"/>
        <v>0</v>
      </c>
      <c r="CZ62" s="102">
        <f t="shared" si="2"/>
        <v>0</v>
      </c>
      <c r="DA62" s="102">
        <f t="shared" si="3"/>
        <v>0</v>
      </c>
      <c r="DB62" s="103">
        <f>A62-'CDPS TRUOC DC'!A62</f>
        <v>0</v>
      </c>
    </row>
    <row r="63" spans="1:106" s="104" customFormat="1" ht="12.75">
      <c r="A63" s="96"/>
      <c r="B63" s="97">
        <v>3338</v>
      </c>
      <c r="C63" s="98" t="s">
        <v>1151</v>
      </c>
      <c r="D63" s="99">
        <f>'CDPS TRUOC DC'!F63</f>
        <v>0</v>
      </c>
      <c r="E63" s="99">
        <f>'CDPS TRUOC DC'!G63</f>
        <v>0</v>
      </c>
      <c r="F63" s="108"/>
      <c r="G63" s="108"/>
      <c r="H63" s="108"/>
      <c r="I63" s="108"/>
      <c r="J63" s="108"/>
      <c r="K63" s="108"/>
      <c r="L63" s="108"/>
      <c r="M63" s="108"/>
      <c r="N63" s="108"/>
      <c r="O63" s="108"/>
      <c r="P63" s="108"/>
      <c r="Q63" s="108"/>
      <c r="R63" s="108"/>
      <c r="S63" s="108"/>
      <c r="T63" s="108"/>
      <c r="U63" s="108"/>
      <c r="V63" s="109"/>
      <c r="W63" s="109"/>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f t="shared" si="0"/>
        <v>0</v>
      </c>
      <c r="CY63" s="108">
        <f t="shared" si="1"/>
        <v>0</v>
      </c>
      <c r="CZ63" s="102">
        <f t="shared" si="2"/>
        <v>0</v>
      </c>
      <c r="DA63" s="102">
        <f t="shared" si="3"/>
        <v>0</v>
      </c>
      <c r="DB63" s="103">
        <f>A63-'CDPS TRUOC DC'!A63</f>
        <v>0</v>
      </c>
    </row>
    <row r="64" spans="1:106" s="104" customFormat="1" ht="12.75">
      <c r="A64" s="96">
        <v>334</v>
      </c>
      <c r="B64" s="97" t="s">
        <v>1820</v>
      </c>
      <c r="C64" s="98" t="s">
        <v>1152</v>
      </c>
      <c r="D64" s="99">
        <f>'CDPS TRUOC DC'!F64</f>
        <v>0</v>
      </c>
      <c r="E64" s="99">
        <f>'CDPS TRUOC DC'!G64</f>
        <v>0</v>
      </c>
      <c r="F64" s="108"/>
      <c r="G64" s="108"/>
      <c r="H64" s="108"/>
      <c r="I64" s="108"/>
      <c r="J64" s="108"/>
      <c r="K64" s="108"/>
      <c r="L64" s="108"/>
      <c r="M64" s="108"/>
      <c r="N64" s="108"/>
      <c r="O64" s="108"/>
      <c r="P64" s="108"/>
      <c r="Q64" s="108"/>
      <c r="R64" s="108"/>
      <c r="S64" s="108"/>
      <c r="T64" s="108"/>
      <c r="U64" s="108"/>
      <c r="V64" s="109"/>
      <c r="W64" s="109"/>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f t="shared" si="0"/>
        <v>0</v>
      </c>
      <c r="CY64" s="108">
        <f t="shared" si="1"/>
        <v>0</v>
      </c>
      <c r="CZ64" s="102">
        <f t="shared" si="2"/>
        <v>0</v>
      </c>
      <c r="DA64" s="102">
        <f t="shared" si="3"/>
        <v>0</v>
      </c>
      <c r="DB64" s="103">
        <f>A64-'CDPS TRUOC DC'!A64</f>
        <v>0</v>
      </c>
    </row>
    <row r="65" spans="1:106" s="104" customFormat="1" ht="12.75">
      <c r="A65" s="96">
        <v>335</v>
      </c>
      <c r="B65" s="97" t="s">
        <v>1820</v>
      </c>
      <c r="C65" s="98" t="s">
        <v>1153</v>
      </c>
      <c r="D65" s="99">
        <f>'CDPS TRUOC DC'!F65</f>
        <v>0</v>
      </c>
      <c r="E65" s="99">
        <f>'CDPS TRUOC DC'!G65</f>
        <v>0</v>
      </c>
      <c r="F65" s="108"/>
      <c r="G65" s="108"/>
      <c r="H65" s="108"/>
      <c r="I65" s="108"/>
      <c r="J65" s="108"/>
      <c r="K65" s="108"/>
      <c r="L65" s="108"/>
      <c r="M65" s="108"/>
      <c r="N65" s="108"/>
      <c r="O65" s="108"/>
      <c r="P65" s="108"/>
      <c r="Q65" s="108"/>
      <c r="R65" s="108"/>
      <c r="S65" s="108"/>
      <c r="T65" s="108"/>
      <c r="U65" s="108"/>
      <c r="V65" s="109"/>
      <c r="W65" s="109"/>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f t="shared" si="0"/>
        <v>0</v>
      </c>
      <c r="CY65" s="108">
        <f t="shared" si="1"/>
        <v>0</v>
      </c>
      <c r="CZ65" s="102">
        <f t="shared" si="2"/>
        <v>0</v>
      </c>
      <c r="DA65" s="102">
        <f t="shared" si="3"/>
        <v>0</v>
      </c>
      <c r="DB65" s="103">
        <f>A65-'CDPS TRUOC DC'!A65</f>
        <v>0</v>
      </c>
    </row>
    <row r="66" spans="1:106" s="104" customFormat="1" ht="12.75">
      <c r="A66" s="96">
        <v>336</v>
      </c>
      <c r="B66" s="97" t="s">
        <v>1820</v>
      </c>
      <c r="C66" s="98" t="s">
        <v>1154</v>
      </c>
      <c r="D66" s="99">
        <f>'CDPS TRUOC DC'!F66</f>
        <v>0</v>
      </c>
      <c r="E66" s="99">
        <f>'CDPS TRUOC DC'!G66</f>
        <v>0</v>
      </c>
      <c r="F66" s="108"/>
      <c r="G66" s="108"/>
      <c r="H66" s="108"/>
      <c r="I66" s="108"/>
      <c r="J66" s="108"/>
      <c r="K66" s="108"/>
      <c r="L66" s="108"/>
      <c r="M66" s="108"/>
      <c r="N66" s="108"/>
      <c r="O66" s="108"/>
      <c r="P66" s="108"/>
      <c r="Q66" s="108"/>
      <c r="R66" s="108"/>
      <c r="S66" s="108"/>
      <c r="T66" s="108"/>
      <c r="U66" s="108"/>
      <c r="V66" s="109"/>
      <c r="W66" s="109"/>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f t="shared" si="0"/>
        <v>0</v>
      </c>
      <c r="CY66" s="108">
        <f t="shared" si="1"/>
        <v>0</v>
      </c>
      <c r="CZ66" s="102">
        <f t="shared" si="2"/>
        <v>0</v>
      </c>
      <c r="DA66" s="102">
        <f t="shared" si="3"/>
        <v>0</v>
      </c>
      <c r="DB66" s="103">
        <f>A66-'CDPS TRUOC DC'!A66</f>
        <v>0</v>
      </c>
    </row>
    <row r="67" spans="1:106" s="104" customFormat="1" ht="12.75">
      <c r="A67" s="96">
        <v>337</v>
      </c>
      <c r="B67" s="97" t="s">
        <v>1820</v>
      </c>
      <c r="C67" s="98" t="s">
        <v>1155</v>
      </c>
      <c r="D67" s="99">
        <f>'CDPS TRUOC DC'!F67</f>
        <v>0</v>
      </c>
      <c r="E67" s="99">
        <f>'CDPS TRUOC DC'!G67</f>
        <v>0</v>
      </c>
      <c r="F67" s="108"/>
      <c r="G67" s="108"/>
      <c r="H67" s="108"/>
      <c r="I67" s="108"/>
      <c r="J67" s="108"/>
      <c r="K67" s="108"/>
      <c r="L67" s="108"/>
      <c r="M67" s="108"/>
      <c r="N67" s="108"/>
      <c r="O67" s="108"/>
      <c r="P67" s="108"/>
      <c r="Q67" s="108"/>
      <c r="R67" s="108"/>
      <c r="S67" s="108"/>
      <c r="T67" s="108"/>
      <c r="U67" s="108"/>
      <c r="V67" s="109"/>
      <c r="W67" s="109"/>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f t="shared" si="0"/>
        <v>0</v>
      </c>
      <c r="CY67" s="108">
        <f t="shared" si="1"/>
        <v>0</v>
      </c>
      <c r="CZ67" s="102">
        <f t="shared" si="2"/>
        <v>0</v>
      </c>
      <c r="DA67" s="102">
        <f t="shared" si="3"/>
        <v>0</v>
      </c>
      <c r="DB67" s="103">
        <f>A67-'CDPS TRUOC DC'!A67</f>
        <v>0</v>
      </c>
    </row>
    <row r="68" spans="1:106" s="104" customFormat="1" ht="12.75">
      <c r="A68" s="96">
        <v>338</v>
      </c>
      <c r="B68" s="97" t="s">
        <v>1820</v>
      </c>
      <c r="C68" s="98" t="s">
        <v>1156</v>
      </c>
      <c r="D68" s="99">
        <f>'CDPS TRUOC DC'!F68</f>
        <v>0</v>
      </c>
      <c r="E68" s="99">
        <f>'CDPS TRUOC DC'!G68</f>
        <v>0</v>
      </c>
      <c r="F68" s="108"/>
      <c r="G68" s="108"/>
      <c r="H68" s="108"/>
      <c r="I68" s="108"/>
      <c r="J68" s="108"/>
      <c r="K68" s="108"/>
      <c r="L68" s="108"/>
      <c r="M68" s="108"/>
      <c r="N68" s="108"/>
      <c r="O68" s="108"/>
      <c r="P68" s="108"/>
      <c r="Q68" s="108"/>
      <c r="R68" s="108"/>
      <c r="S68" s="108"/>
      <c r="T68" s="108"/>
      <c r="U68" s="108"/>
      <c r="V68" s="109"/>
      <c r="W68" s="109"/>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t="s">
        <v>866</v>
      </c>
      <c r="CW68" s="108" t="s">
        <v>866</v>
      </c>
      <c r="CX68" s="108">
        <f t="shared" si="0"/>
        <v>0</v>
      </c>
      <c r="CY68" s="108">
        <f t="shared" si="1"/>
        <v>0</v>
      </c>
      <c r="CZ68" s="102">
        <f t="shared" si="2"/>
        <v>0</v>
      </c>
      <c r="DA68" s="102">
        <f t="shared" si="3"/>
        <v>0</v>
      </c>
      <c r="DB68" s="103">
        <f>A68-'CDPS TRUOC DC'!A68</f>
        <v>0</v>
      </c>
    </row>
    <row r="69" spans="1:106" s="104" customFormat="1" ht="12.75">
      <c r="A69" s="96"/>
      <c r="B69" s="97">
        <v>3381</v>
      </c>
      <c r="C69" s="98" t="s">
        <v>1157</v>
      </c>
      <c r="D69" s="99">
        <f>'CDPS TRUOC DC'!F69</f>
        <v>0</v>
      </c>
      <c r="E69" s="99">
        <f>'CDPS TRUOC DC'!G69</f>
        <v>0</v>
      </c>
      <c r="F69" s="108"/>
      <c r="G69" s="108"/>
      <c r="H69" s="108"/>
      <c r="I69" s="108"/>
      <c r="J69" s="108"/>
      <c r="K69" s="108"/>
      <c r="L69" s="108"/>
      <c r="M69" s="108"/>
      <c r="N69" s="108"/>
      <c r="O69" s="108"/>
      <c r="P69" s="108"/>
      <c r="Q69" s="108"/>
      <c r="R69" s="108"/>
      <c r="S69" s="108"/>
      <c r="T69" s="108"/>
      <c r="U69" s="108"/>
      <c r="V69" s="109"/>
      <c r="W69" s="109"/>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f t="shared" si="0"/>
        <v>0</v>
      </c>
      <c r="CY69" s="108">
        <f t="shared" si="1"/>
        <v>0</v>
      </c>
      <c r="CZ69" s="102">
        <f t="shared" si="2"/>
        <v>0</v>
      </c>
      <c r="DA69" s="102">
        <f t="shared" si="3"/>
        <v>0</v>
      </c>
      <c r="DB69" s="103">
        <f>A69-'CDPS TRUOC DC'!A69</f>
        <v>0</v>
      </c>
    </row>
    <row r="70" spans="1:106" s="104" customFormat="1" ht="12.75">
      <c r="A70" s="96"/>
      <c r="B70" s="97">
        <v>3382</v>
      </c>
      <c r="C70" s="98" t="s">
        <v>1158</v>
      </c>
      <c r="D70" s="99">
        <f>'CDPS TRUOC DC'!F70</f>
        <v>0</v>
      </c>
      <c r="E70" s="99">
        <f>'CDPS TRUOC DC'!G70</f>
        <v>0</v>
      </c>
      <c r="F70" s="108"/>
      <c r="G70" s="108"/>
      <c r="H70" s="108"/>
      <c r="I70" s="108"/>
      <c r="J70" s="108"/>
      <c r="K70" s="108"/>
      <c r="L70" s="108"/>
      <c r="M70" s="108"/>
      <c r="N70" s="108"/>
      <c r="O70" s="108"/>
      <c r="P70" s="108"/>
      <c r="Q70" s="108"/>
      <c r="R70" s="108"/>
      <c r="S70" s="108"/>
      <c r="T70" s="108"/>
      <c r="U70" s="108"/>
      <c r="V70" s="109"/>
      <c r="W70" s="109"/>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f t="shared" si="0"/>
        <v>0</v>
      </c>
      <c r="CY70" s="108">
        <f t="shared" si="1"/>
        <v>0</v>
      </c>
      <c r="CZ70" s="102">
        <f t="shared" si="2"/>
        <v>0</v>
      </c>
      <c r="DA70" s="102">
        <f t="shared" si="3"/>
        <v>0</v>
      </c>
      <c r="DB70" s="103">
        <f>A70-'CDPS TRUOC DC'!A70</f>
        <v>0</v>
      </c>
    </row>
    <row r="71" spans="1:106" s="104" customFormat="1" ht="12.75">
      <c r="A71" s="96"/>
      <c r="B71" s="97">
        <v>3383</v>
      </c>
      <c r="C71" s="98" t="s">
        <v>1159</v>
      </c>
      <c r="D71" s="99">
        <f>'CDPS TRUOC DC'!F71</f>
        <v>0</v>
      </c>
      <c r="E71" s="99">
        <f>'CDPS TRUOC DC'!G71</f>
        <v>0</v>
      </c>
      <c r="F71" s="108"/>
      <c r="G71" s="108"/>
      <c r="H71" s="108"/>
      <c r="I71" s="108"/>
      <c r="J71" s="108"/>
      <c r="K71" s="108"/>
      <c r="L71" s="108"/>
      <c r="M71" s="108"/>
      <c r="N71" s="108"/>
      <c r="O71" s="108"/>
      <c r="P71" s="108"/>
      <c r="Q71" s="108"/>
      <c r="R71" s="108"/>
      <c r="S71" s="108"/>
      <c r="T71" s="108"/>
      <c r="U71" s="108"/>
      <c r="V71" s="109"/>
      <c r="W71" s="109"/>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f t="shared" si="0"/>
        <v>0</v>
      </c>
      <c r="CY71" s="108">
        <f t="shared" si="1"/>
        <v>0</v>
      </c>
      <c r="CZ71" s="102">
        <f t="shared" si="2"/>
        <v>0</v>
      </c>
      <c r="DA71" s="102">
        <f t="shared" si="3"/>
        <v>0</v>
      </c>
      <c r="DB71" s="103">
        <f>A71-'CDPS TRUOC DC'!A71</f>
        <v>0</v>
      </c>
    </row>
    <row r="72" spans="1:106" s="104" customFormat="1" ht="12.75">
      <c r="A72" s="96"/>
      <c r="B72" s="97">
        <v>3384</v>
      </c>
      <c r="C72" s="98" t="s">
        <v>1160</v>
      </c>
      <c r="D72" s="99">
        <f>'CDPS TRUOC DC'!F72</f>
        <v>0</v>
      </c>
      <c r="E72" s="99">
        <f>'CDPS TRUOC DC'!G72</f>
        <v>0</v>
      </c>
      <c r="F72" s="108"/>
      <c r="G72" s="108"/>
      <c r="H72" s="108"/>
      <c r="I72" s="108"/>
      <c r="J72" s="108"/>
      <c r="K72" s="108"/>
      <c r="L72" s="108"/>
      <c r="M72" s="108"/>
      <c r="N72" s="108"/>
      <c r="O72" s="108"/>
      <c r="P72" s="108"/>
      <c r="Q72" s="108"/>
      <c r="R72" s="108"/>
      <c r="S72" s="108"/>
      <c r="T72" s="108"/>
      <c r="U72" s="108"/>
      <c r="V72" s="109"/>
      <c r="W72" s="109"/>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f aca="true" t="shared" si="4" ref="CX72:CX118">SUMIF($F$6:$CW$6,"N",B72:CW72)</f>
        <v>0</v>
      </c>
      <c r="CY72" s="108">
        <f aca="true" t="shared" si="5" ref="CY72:CY118">SUMIF($F$6:$CW$6,"C",B72:CW72)</f>
        <v>0</v>
      </c>
      <c r="CZ72" s="102">
        <f aca="true" t="shared" si="6" ref="CZ72:CZ118">D72+CX72</f>
        <v>0</v>
      </c>
      <c r="DA72" s="102">
        <f aca="true" t="shared" si="7" ref="DA72:DA118">E72+CY72</f>
        <v>0</v>
      </c>
      <c r="DB72" s="103">
        <f>A72-'CDPS TRUOC DC'!A72</f>
        <v>0</v>
      </c>
    </row>
    <row r="73" spans="1:106" s="104" customFormat="1" ht="12.75">
      <c r="A73" s="96"/>
      <c r="B73" s="97">
        <v>3387</v>
      </c>
      <c r="C73" s="98" t="s">
        <v>1161</v>
      </c>
      <c r="D73" s="99">
        <f>'CDPS TRUOC DC'!F73</f>
        <v>0</v>
      </c>
      <c r="E73" s="99">
        <f>'CDPS TRUOC DC'!G73</f>
        <v>0</v>
      </c>
      <c r="F73" s="108"/>
      <c r="G73" s="108"/>
      <c r="H73" s="108"/>
      <c r="I73" s="108"/>
      <c r="J73" s="108"/>
      <c r="K73" s="108"/>
      <c r="L73" s="108"/>
      <c r="M73" s="108"/>
      <c r="N73" s="108"/>
      <c r="O73" s="108"/>
      <c r="P73" s="108"/>
      <c r="Q73" s="108"/>
      <c r="R73" s="108"/>
      <c r="S73" s="108"/>
      <c r="T73" s="108"/>
      <c r="U73" s="108"/>
      <c r="V73" s="109"/>
      <c r="W73" s="109"/>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f t="shared" si="4"/>
        <v>0</v>
      </c>
      <c r="CY73" s="108">
        <f t="shared" si="5"/>
        <v>0</v>
      </c>
      <c r="CZ73" s="102">
        <f t="shared" si="6"/>
        <v>0</v>
      </c>
      <c r="DA73" s="102">
        <f t="shared" si="7"/>
        <v>0</v>
      </c>
      <c r="DB73" s="103">
        <f>A73-'CDPS TRUOC DC'!A73</f>
        <v>0</v>
      </c>
    </row>
    <row r="74" spans="1:106" s="104" customFormat="1" ht="12.75">
      <c r="A74" s="96"/>
      <c r="B74" s="97">
        <v>3388</v>
      </c>
      <c r="C74" s="98" t="s">
        <v>1156</v>
      </c>
      <c r="D74" s="99">
        <f>'CDPS TRUOC DC'!F74</f>
        <v>0</v>
      </c>
      <c r="E74" s="99">
        <f>'CDPS TRUOC DC'!G74</f>
        <v>0</v>
      </c>
      <c r="F74" s="108"/>
      <c r="G74" s="108"/>
      <c r="H74" s="108"/>
      <c r="I74" s="108"/>
      <c r="J74" s="108"/>
      <c r="K74" s="108"/>
      <c r="L74" s="108"/>
      <c r="M74" s="108"/>
      <c r="N74" s="108"/>
      <c r="O74" s="108"/>
      <c r="P74" s="108"/>
      <c r="Q74" s="108"/>
      <c r="R74" s="108"/>
      <c r="S74" s="108"/>
      <c r="T74" s="108"/>
      <c r="U74" s="108"/>
      <c r="V74" s="109"/>
      <c r="W74" s="109"/>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f t="shared" si="4"/>
        <v>0</v>
      </c>
      <c r="CY74" s="108">
        <f t="shared" si="5"/>
        <v>0</v>
      </c>
      <c r="CZ74" s="102">
        <f t="shared" si="6"/>
        <v>0</v>
      </c>
      <c r="DA74" s="102">
        <f t="shared" si="7"/>
        <v>0</v>
      </c>
      <c r="DB74" s="103">
        <f>A74-'CDPS TRUOC DC'!A74</f>
        <v>0</v>
      </c>
    </row>
    <row r="75" spans="1:106" s="104" customFormat="1" ht="12.75">
      <c r="A75" s="96">
        <v>341</v>
      </c>
      <c r="B75" s="97" t="s">
        <v>1820</v>
      </c>
      <c r="C75" s="98" t="s">
        <v>1162</v>
      </c>
      <c r="D75" s="99">
        <f>'CDPS TRUOC DC'!F75</f>
        <v>0</v>
      </c>
      <c r="E75" s="99">
        <f>'CDPS TRUOC DC'!G75</f>
        <v>0</v>
      </c>
      <c r="F75" s="108"/>
      <c r="G75" s="108"/>
      <c r="H75" s="108"/>
      <c r="I75" s="108"/>
      <c r="J75" s="108"/>
      <c r="K75" s="108"/>
      <c r="L75" s="108"/>
      <c r="M75" s="108"/>
      <c r="N75" s="108"/>
      <c r="O75" s="108"/>
      <c r="P75" s="108"/>
      <c r="Q75" s="108"/>
      <c r="R75" s="115"/>
      <c r="S75" s="108"/>
      <c r="T75" s="108"/>
      <c r="U75" s="108"/>
      <c r="V75" s="109"/>
      <c r="W75" s="109"/>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f t="shared" si="4"/>
        <v>0</v>
      </c>
      <c r="CY75" s="108">
        <f t="shared" si="5"/>
        <v>0</v>
      </c>
      <c r="CZ75" s="102">
        <f t="shared" si="6"/>
        <v>0</v>
      </c>
      <c r="DA75" s="102">
        <f t="shared" si="7"/>
        <v>0</v>
      </c>
      <c r="DB75" s="103">
        <f>A75-'CDPS TRUOC DC'!A75</f>
        <v>0</v>
      </c>
    </row>
    <row r="76" spans="1:106" s="104" customFormat="1" ht="12.75">
      <c r="A76" s="96">
        <v>342</v>
      </c>
      <c r="B76" s="97" t="s">
        <v>1820</v>
      </c>
      <c r="C76" s="98" t="s">
        <v>1163</v>
      </c>
      <c r="D76" s="99">
        <f>'CDPS TRUOC DC'!F76</f>
        <v>0</v>
      </c>
      <c r="E76" s="99">
        <f>'CDPS TRUOC DC'!G76</f>
        <v>0</v>
      </c>
      <c r="F76" s="108"/>
      <c r="G76" s="108"/>
      <c r="H76" s="108"/>
      <c r="I76" s="108"/>
      <c r="J76" s="108"/>
      <c r="K76" s="108"/>
      <c r="L76" s="108"/>
      <c r="M76" s="108"/>
      <c r="N76" s="108"/>
      <c r="O76" s="108"/>
      <c r="P76" s="108"/>
      <c r="Q76" s="108"/>
      <c r="R76" s="108"/>
      <c r="S76" s="108"/>
      <c r="T76" s="108"/>
      <c r="U76" s="108"/>
      <c r="V76" s="109"/>
      <c r="W76" s="109"/>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f t="shared" si="4"/>
        <v>0</v>
      </c>
      <c r="CY76" s="108">
        <f t="shared" si="5"/>
        <v>0</v>
      </c>
      <c r="CZ76" s="102">
        <f t="shared" si="6"/>
        <v>0</v>
      </c>
      <c r="DA76" s="102">
        <f t="shared" si="7"/>
        <v>0</v>
      </c>
      <c r="DB76" s="103">
        <f>A76-'CDPS TRUOC DC'!A76</f>
        <v>0</v>
      </c>
    </row>
    <row r="77" spans="1:106" s="104" customFormat="1" ht="12.75">
      <c r="A77" s="96">
        <v>343</v>
      </c>
      <c r="B77" s="97" t="s">
        <v>1820</v>
      </c>
      <c r="C77" s="98" t="s">
        <v>1164</v>
      </c>
      <c r="D77" s="99">
        <f>'CDPS TRUOC DC'!F77</f>
        <v>0</v>
      </c>
      <c r="E77" s="99">
        <f>'CDPS TRUOC DC'!G77</f>
        <v>0</v>
      </c>
      <c r="F77" s="108"/>
      <c r="G77" s="108"/>
      <c r="H77" s="108"/>
      <c r="I77" s="108"/>
      <c r="J77" s="108"/>
      <c r="K77" s="108"/>
      <c r="L77" s="108"/>
      <c r="M77" s="108"/>
      <c r="N77" s="108"/>
      <c r="O77" s="108"/>
      <c r="P77" s="108"/>
      <c r="Q77" s="108"/>
      <c r="R77" s="108"/>
      <c r="S77" s="108"/>
      <c r="T77" s="108"/>
      <c r="U77" s="108"/>
      <c r="V77" s="109"/>
      <c r="W77" s="109"/>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f t="shared" si="4"/>
        <v>0</v>
      </c>
      <c r="CY77" s="108">
        <f t="shared" si="5"/>
        <v>0</v>
      </c>
      <c r="CZ77" s="102">
        <f t="shared" si="6"/>
        <v>0</v>
      </c>
      <c r="DA77" s="102">
        <f t="shared" si="7"/>
        <v>0</v>
      </c>
      <c r="DB77" s="103">
        <f>A77-'CDPS TRUOC DC'!A77</f>
        <v>0</v>
      </c>
    </row>
    <row r="78" spans="1:106" s="104" customFormat="1" ht="12.75">
      <c r="A78" s="96">
        <v>344</v>
      </c>
      <c r="B78" s="97" t="s">
        <v>1820</v>
      </c>
      <c r="C78" s="98" t="s">
        <v>1165</v>
      </c>
      <c r="D78" s="99">
        <f>'CDPS TRUOC DC'!F78</f>
        <v>0</v>
      </c>
      <c r="E78" s="99">
        <f>'CDPS TRUOC DC'!G78</f>
        <v>0</v>
      </c>
      <c r="F78" s="108"/>
      <c r="G78" s="108"/>
      <c r="H78" s="108"/>
      <c r="I78" s="108"/>
      <c r="J78" s="108"/>
      <c r="K78" s="108"/>
      <c r="L78" s="108"/>
      <c r="M78" s="108"/>
      <c r="N78" s="108"/>
      <c r="O78" s="108"/>
      <c r="P78" s="108"/>
      <c r="Q78" s="108"/>
      <c r="R78" s="108"/>
      <c r="S78" s="108"/>
      <c r="T78" s="108"/>
      <c r="U78" s="108"/>
      <c r="V78" s="109"/>
      <c r="W78" s="109"/>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f t="shared" si="4"/>
        <v>0</v>
      </c>
      <c r="CY78" s="108">
        <f t="shared" si="5"/>
        <v>0</v>
      </c>
      <c r="CZ78" s="102">
        <f t="shared" si="6"/>
        <v>0</v>
      </c>
      <c r="DA78" s="102">
        <f t="shared" si="7"/>
        <v>0</v>
      </c>
      <c r="DB78" s="103">
        <f>A78-'CDPS TRUOC DC'!A78</f>
        <v>0</v>
      </c>
    </row>
    <row r="79" spans="1:106" s="104" customFormat="1" ht="12.75">
      <c r="A79" s="96">
        <v>347</v>
      </c>
      <c r="B79" s="97" t="s">
        <v>1820</v>
      </c>
      <c r="C79" s="98" t="s">
        <v>1166</v>
      </c>
      <c r="D79" s="99">
        <f>'CDPS TRUOC DC'!F79</f>
        <v>0</v>
      </c>
      <c r="E79" s="99">
        <f>'CDPS TRUOC DC'!G79</f>
        <v>0</v>
      </c>
      <c r="F79" s="108"/>
      <c r="G79" s="108"/>
      <c r="H79" s="108"/>
      <c r="I79" s="108"/>
      <c r="J79" s="108"/>
      <c r="K79" s="108"/>
      <c r="L79" s="108"/>
      <c r="M79" s="108"/>
      <c r="N79" s="108"/>
      <c r="O79" s="108"/>
      <c r="P79" s="108"/>
      <c r="Q79" s="108"/>
      <c r="R79" s="108"/>
      <c r="S79" s="108"/>
      <c r="T79" s="108"/>
      <c r="U79" s="108"/>
      <c r="V79" s="109"/>
      <c r="W79" s="109"/>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f t="shared" si="4"/>
        <v>0</v>
      </c>
      <c r="CY79" s="108">
        <f t="shared" si="5"/>
        <v>0</v>
      </c>
      <c r="CZ79" s="102">
        <f t="shared" si="6"/>
        <v>0</v>
      </c>
      <c r="DA79" s="102">
        <f t="shared" si="7"/>
        <v>0</v>
      </c>
      <c r="DB79" s="103">
        <f>A79-'CDPS TRUOC DC'!A79</f>
        <v>0</v>
      </c>
    </row>
    <row r="80" spans="1:106" s="104" customFormat="1" ht="12.75">
      <c r="A80" s="96">
        <v>351</v>
      </c>
      <c r="B80" s="97" t="s">
        <v>1820</v>
      </c>
      <c r="C80" s="98" t="s">
        <v>1167</v>
      </c>
      <c r="D80" s="99">
        <f>'CDPS TRUOC DC'!F80</f>
        <v>0</v>
      </c>
      <c r="E80" s="99">
        <f>'CDPS TRUOC DC'!G80</f>
        <v>0</v>
      </c>
      <c r="F80" s="108"/>
      <c r="G80" s="108"/>
      <c r="H80" s="108"/>
      <c r="I80" s="108"/>
      <c r="J80" s="108"/>
      <c r="K80" s="108"/>
      <c r="L80" s="108"/>
      <c r="M80" s="108"/>
      <c r="N80" s="108"/>
      <c r="O80" s="108"/>
      <c r="P80" s="108"/>
      <c r="Q80" s="108"/>
      <c r="R80" s="108"/>
      <c r="S80" s="108"/>
      <c r="T80" s="108"/>
      <c r="U80" s="108"/>
      <c r="V80" s="109"/>
      <c r="W80" s="109"/>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f t="shared" si="4"/>
        <v>0</v>
      </c>
      <c r="CY80" s="108">
        <f t="shared" si="5"/>
        <v>0</v>
      </c>
      <c r="CZ80" s="102">
        <f t="shared" si="6"/>
        <v>0</v>
      </c>
      <c r="DA80" s="102">
        <f t="shared" si="7"/>
        <v>0</v>
      </c>
      <c r="DB80" s="103">
        <f>A80-'CDPS TRUOC DC'!A80</f>
        <v>0</v>
      </c>
    </row>
    <row r="81" spans="1:106" s="104" customFormat="1" ht="12.75">
      <c r="A81" s="96">
        <v>352</v>
      </c>
      <c r="B81" s="97" t="s">
        <v>1820</v>
      </c>
      <c r="C81" s="98" t="s">
        <v>1168</v>
      </c>
      <c r="D81" s="99">
        <f>'CDPS TRUOC DC'!F81</f>
        <v>0</v>
      </c>
      <c r="E81" s="99">
        <f>'CDPS TRUOC DC'!G81</f>
        <v>0</v>
      </c>
      <c r="F81" s="108"/>
      <c r="G81" s="108"/>
      <c r="H81" s="108"/>
      <c r="I81" s="108"/>
      <c r="J81" s="108"/>
      <c r="K81" s="108"/>
      <c r="L81" s="108"/>
      <c r="M81" s="108"/>
      <c r="N81" s="108"/>
      <c r="O81" s="108"/>
      <c r="P81" s="108"/>
      <c r="Q81" s="108"/>
      <c r="R81" s="108"/>
      <c r="S81" s="108"/>
      <c r="T81" s="108"/>
      <c r="U81" s="108"/>
      <c r="V81" s="109"/>
      <c r="W81" s="109"/>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f t="shared" si="4"/>
        <v>0</v>
      </c>
      <c r="CY81" s="108">
        <f t="shared" si="5"/>
        <v>0</v>
      </c>
      <c r="CZ81" s="102">
        <f t="shared" si="6"/>
        <v>0</v>
      </c>
      <c r="DA81" s="102">
        <f t="shared" si="7"/>
        <v>0</v>
      </c>
      <c r="DB81" s="103">
        <f>A81-'CDPS TRUOC DC'!A81</f>
        <v>0</v>
      </c>
    </row>
    <row r="82" spans="1:106" s="104" customFormat="1" ht="12.75">
      <c r="A82" s="96">
        <v>353</v>
      </c>
      <c r="B82" s="97" t="s">
        <v>1820</v>
      </c>
      <c r="C82" s="49" t="s">
        <v>1169</v>
      </c>
      <c r="D82" s="99">
        <f>'CDPS TRUOC DC'!F82</f>
        <v>0</v>
      </c>
      <c r="E82" s="99">
        <f>'CDPS TRUOC DC'!G82</f>
        <v>0</v>
      </c>
      <c r="F82" s="108"/>
      <c r="G82" s="108"/>
      <c r="H82" s="108"/>
      <c r="I82" s="108"/>
      <c r="J82" s="108"/>
      <c r="K82" s="108"/>
      <c r="L82" s="108"/>
      <c r="M82" s="108"/>
      <c r="N82" s="108"/>
      <c r="O82" s="108"/>
      <c r="P82" s="108"/>
      <c r="Q82" s="108"/>
      <c r="R82" s="108"/>
      <c r="S82" s="108"/>
      <c r="T82" s="108"/>
      <c r="U82" s="108"/>
      <c r="V82" s="109"/>
      <c r="W82" s="109"/>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f t="shared" si="4"/>
        <v>0</v>
      </c>
      <c r="CY82" s="108">
        <f t="shared" si="5"/>
        <v>0</v>
      </c>
      <c r="CZ82" s="102">
        <f t="shared" si="6"/>
        <v>0</v>
      </c>
      <c r="DA82" s="102">
        <f t="shared" si="7"/>
        <v>0</v>
      </c>
      <c r="DB82" s="103">
        <f>A82-'CDPS TRUOC DC'!A82</f>
        <v>0</v>
      </c>
    </row>
    <row r="83" spans="1:106" s="104" customFormat="1" ht="12.75">
      <c r="A83" s="96">
        <v>411</v>
      </c>
      <c r="B83" s="97" t="s">
        <v>1820</v>
      </c>
      <c r="C83" s="98" t="s">
        <v>1170</v>
      </c>
      <c r="D83" s="99">
        <f>'CDPS TRUOC DC'!F83</f>
        <v>0</v>
      </c>
      <c r="E83" s="99">
        <f>'CDPS TRUOC DC'!G83</f>
        <v>0</v>
      </c>
      <c r="F83" s="108"/>
      <c r="G83" s="108"/>
      <c r="H83" s="108"/>
      <c r="I83" s="108"/>
      <c r="J83" s="108"/>
      <c r="K83" s="108"/>
      <c r="L83" s="108"/>
      <c r="M83" s="108"/>
      <c r="N83" s="108"/>
      <c r="O83" s="108"/>
      <c r="P83" s="108"/>
      <c r="Q83" s="108"/>
      <c r="R83" s="108"/>
      <c r="S83" s="108"/>
      <c r="T83" s="108"/>
      <c r="U83" s="108"/>
      <c r="V83" s="109"/>
      <c r="W83" s="109"/>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t="s">
        <v>866</v>
      </c>
      <c r="CW83" s="108" t="s">
        <v>866</v>
      </c>
      <c r="CX83" s="108">
        <f t="shared" si="4"/>
        <v>0</v>
      </c>
      <c r="CY83" s="108">
        <f t="shared" si="5"/>
        <v>0</v>
      </c>
      <c r="CZ83" s="102">
        <f t="shared" si="6"/>
        <v>0</v>
      </c>
      <c r="DA83" s="102">
        <f t="shared" si="7"/>
        <v>0</v>
      </c>
      <c r="DB83" s="103">
        <f>A83-'CDPS TRUOC DC'!A83</f>
        <v>0</v>
      </c>
    </row>
    <row r="84" spans="1:106" s="104" customFormat="1" ht="12.75">
      <c r="A84" s="96"/>
      <c r="B84" s="97">
        <v>4111</v>
      </c>
      <c r="C84" s="98" t="s">
        <v>1171</v>
      </c>
      <c r="D84" s="99">
        <f>'CDPS TRUOC DC'!F84</f>
        <v>0</v>
      </c>
      <c r="E84" s="99">
        <f>'CDPS TRUOC DC'!G84</f>
        <v>0</v>
      </c>
      <c r="F84" s="108"/>
      <c r="G84" s="108"/>
      <c r="H84" s="108"/>
      <c r="I84" s="108"/>
      <c r="J84" s="108"/>
      <c r="K84" s="108"/>
      <c r="L84" s="108"/>
      <c r="M84" s="108"/>
      <c r="N84" s="108"/>
      <c r="O84" s="108"/>
      <c r="P84" s="108"/>
      <c r="Q84" s="108"/>
      <c r="R84" s="108"/>
      <c r="S84" s="108"/>
      <c r="T84" s="108"/>
      <c r="U84" s="108"/>
      <c r="V84" s="109"/>
      <c r="W84" s="109"/>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f t="shared" si="4"/>
        <v>0</v>
      </c>
      <c r="CY84" s="108">
        <f t="shared" si="5"/>
        <v>0</v>
      </c>
      <c r="CZ84" s="102">
        <f t="shared" si="6"/>
        <v>0</v>
      </c>
      <c r="DA84" s="102">
        <f t="shared" si="7"/>
        <v>0</v>
      </c>
      <c r="DB84" s="103">
        <f>A84-'CDPS TRUOC DC'!A84</f>
        <v>0</v>
      </c>
    </row>
    <row r="85" spans="1:106" s="104" customFormat="1" ht="12.75">
      <c r="A85" s="96"/>
      <c r="B85" s="97">
        <v>4112</v>
      </c>
      <c r="C85" s="98" t="s">
        <v>1172</v>
      </c>
      <c r="D85" s="99">
        <f>'CDPS TRUOC DC'!F85</f>
        <v>0</v>
      </c>
      <c r="E85" s="99">
        <f>'CDPS TRUOC DC'!G85</f>
        <v>0</v>
      </c>
      <c r="F85" s="108"/>
      <c r="G85" s="108"/>
      <c r="H85" s="108"/>
      <c r="I85" s="108"/>
      <c r="J85" s="108"/>
      <c r="K85" s="108"/>
      <c r="L85" s="108"/>
      <c r="M85" s="108"/>
      <c r="N85" s="108"/>
      <c r="O85" s="108"/>
      <c r="P85" s="108"/>
      <c r="Q85" s="108"/>
      <c r="R85" s="108"/>
      <c r="S85" s="108"/>
      <c r="T85" s="108"/>
      <c r="U85" s="108"/>
      <c r="V85" s="109"/>
      <c r="W85" s="109"/>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f t="shared" si="4"/>
        <v>0</v>
      </c>
      <c r="CY85" s="108">
        <f t="shared" si="5"/>
        <v>0</v>
      </c>
      <c r="CZ85" s="102">
        <f t="shared" si="6"/>
        <v>0</v>
      </c>
      <c r="DA85" s="102">
        <f t="shared" si="7"/>
        <v>0</v>
      </c>
      <c r="DB85" s="103">
        <f>A85-'CDPS TRUOC DC'!A85</f>
        <v>0</v>
      </c>
    </row>
    <row r="86" spans="1:106" s="104" customFormat="1" ht="12.75">
      <c r="A86" s="96"/>
      <c r="B86" s="97">
        <v>4118</v>
      </c>
      <c r="C86" s="98" t="s">
        <v>1173</v>
      </c>
      <c r="D86" s="99">
        <f>'CDPS TRUOC DC'!F86</f>
        <v>0</v>
      </c>
      <c r="E86" s="99">
        <f>'CDPS TRUOC DC'!G86</f>
        <v>0</v>
      </c>
      <c r="F86" s="108"/>
      <c r="G86" s="108"/>
      <c r="H86" s="108"/>
      <c r="I86" s="108"/>
      <c r="J86" s="108"/>
      <c r="K86" s="108"/>
      <c r="L86" s="108"/>
      <c r="M86" s="108"/>
      <c r="N86" s="108"/>
      <c r="O86" s="108"/>
      <c r="P86" s="108"/>
      <c r="Q86" s="108"/>
      <c r="R86" s="108"/>
      <c r="S86" s="108"/>
      <c r="T86" s="108"/>
      <c r="U86" s="108"/>
      <c r="V86" s="109"/>
      <c r="W86" s="109"/>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f t="shared" si="4"/>
        <v>0</v>
      </c>
      <c r="CY86" s="108">
        <f t="shared" si="5"/>
        <v>0</v>
      </c>
      <c r="CZ86" s="102">
        <f t="shared" si="6"/>
        <v>0</v>
      </c>
      <c r="DA86" s="102">
        <f t="shared" si="7"/>
        <v>0</v>
      </c>
      <c r="DB86" s="103">
        <f>A86-'CDPS TRUOC DC'!A86</f>
        <v>0</v>
      </c>
    </row>
    <row r="87" spans="1:106" s="104" customFormat="1" ht="12.75">
      <c r="A87" s="96">
        <v>412</v>
      </c>
      <c r="B87" s="97" t="s">
        <v>1820</v>
      </c>
      <c r="C87" s="98" t="s">
        <v>1174</v>
      </c>
      <c r="D87" s="99">
        <f>'CDPS TRUOC DC'!F87</f>
        <v>0</v>
      </c>
      <c r="E87" s="99">
        <f>'CDPS TRUOC DC'!G87</f>
        <v>0</v>
      </c>
      <c r="F87" s="108"/>
      <c r="G87" s="108"/>
      <c r="H87" s="108"/>
      <c r="I87" s="108"/>
      <c r="J87" s="108"/>
      <c r="K87" s="108"/>
      <c r="L87" s="108"/>
      <c r="M87" s="108"/>
      <c r="N87" s="108"/>
      <c r="O87" s="108"/>
      <c r="P87" s="108"/>
      <c r="Q87" s="108"/>
      <c r="R87" s="108"/>
      <c r="S87" s="108"/>
      <c r="T87" s="108"/>
      <c r="U87" s="108"/>
      <c r="V87" s="109"/>
      <c r="W87" s="109"/>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f t="shared" si="4"/>
        <v>0</v>
      </c>
      <c r="CY87" s="108">
        <f t="shared" si="5"/>
        <v>0</v>
      </c>
      <c r="CZ87" s="102">
        <f t="shared" si="6"/>
        <v>0</v>
      </c>
      <c r="DA87" s="102">
        <f t="shared" si="7"/>
        <v>0</v>
      </c>
      <c r="DB87" s="103">
        <f>A87-'CDPS TRUOC DC'!A87</f>
        <v>0</v>
      </c>
    </row>
    <row r="88" spans="1:106" s="104" customFormat="1" ht="12.75">
      <c r="A88" s="96">
        <v>413</v>
      </c>
      <c r="B88" s="97" t="s">
        <v>1820</v>
      </c>
      <c r="C88" s="98" t="s">
        <v>1175</v>
      </c>
      <c r="D88" s="99">
        <f>'CDPS TRUOC DC'!F88</f>
        <v>0</v>
      </c>
      <c r="E88" s="99">
        <f>'CDPS TRUOC DC'!G88</f>
        <v>0</v>
      </c>
      <c r="F88" s="108"/>
      <c r="G88" s="108"/>
      <c r="H88" s="108"/>
      <c r="I88" s="108"/>
      <c r="J88" s="108"/>
      <c r="K88" s="108"/>
      <c r="L88" s="108"/>
      <c r="M88" s="108"/>
      <c r="N88" s="108"/>
      <c r="O88" s="108"/>
      <c r="P88" s="108"/>
      <c r="Q88" s="108"/>
      <c r="R88" s="108"/>
      <c r="S88" s="108"/>
      <c r="T88" s="108"/>
      <c r="U88" s="108"/>
      <c r="V88" s="109"/>
      <c r="W88" s="109"/>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f t="shared" si="4"/>
        <v>0</v>
      </c>
      <c r="CY88" s="108">
        <f t="shared" si="5"/>
        <v>0</v>
      </c>
      <c r="CZ88" s="102">
        <f t="shared" si="6"/>
        <v>0</v>
      </c>
      <c r="DA88" s="102">
        <f t="shared" si="7"/>
        <v>0</v>
      </c>
      <c r="DB88" s="103">
        <f>A88-'CDPS TRUOC DC'!A88</f>
        <v>0</v>
      </c>
    </row>
    <row r="89" spans="1:106" s="104" customFormat="1" ht="12.75">
      <c r="A89" s="96">
        <v>414</v>
      </c>
      <c r="B89" s="97" t="s">
        <v>1820</v>
      </c>
      <c r="C89" s="98" t="s">
        <v>1176</v>
      </c>
      <c r="D89" s="99">
        <f>'CDPS TRUOC DC'!F89</f>
        <v>0</v>
      </c>
      <c r="E89" s="99">
        <f>'CDPS TRUOC DC'!G89</f>
        <v>0</v>
      </c>
      <c r="F89" s="108"/>
      <c r="G89" s="108"/>
      <c r="H89" s="108"/>
      <c r="I89" s="108"/>
      <c r="J89" s="108"/>
      <c r="K89" s="108"/>
      <c r="L89" s="108"/>
      <c r="M89" s="108"/>
      <c r="N89" s="108"/>
      <c r="O89" s="108"/>
      <c r="P89" s="108"/>
      <c r="Q89" s="108"/>
      <c r="R89" s="108"/>
      <c r="S89" s="108"/>
      <c r="T89" s="108"/>
      <c r="U89" s="108"/>
      <c r="V89" s="109"/>
      <c r="W89" s="109"/>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f t="shared" si="4"/>
        <v>0</v>
      </c>
      <c r="CY89" s="108">
        <f t="shared" si="5"/>
        <v>0</v>
      </c>
      <c r="CZ89" s="102">
        <f t="shared" si="6"/>
        <v>0</v>
      </c>
      <c r="DA89" s="102">
        <f t="shared" si="7"/>
        <v>0</v>
      </c>
      <c r="DB89" s="103">
        <f>A89-'CDPS TRUOC DC'!A89</f>
        <v>0</v>
      </c>
    </row>
    <row r="90" spans="1:106" s="104" customFormat="1" ht="12.75">
      <c r="A90" s="96">
        <v>415</v>
      </c>
      <c r="B90" s="97" t="s">
        <v>1820</v>
      </c>
      <c r="C90" s="98" t="s">
        <v>1177</v>
      </c>
      <c r="D90" s="99">
        <f>'CDPS TRUOC DC'!F90</f>
        <v>0</v>
      </c>
      <c r="E90" s="99">
        <f>'CDPS TRUOC DC'!G90</f>
        <v>0</v>
      </c>
      <c r="F90" s="108"/>
      <c r="G90" s="108"/>
      <c r="H90" s="108"/>
      <c r="I90" s="108"/>
      <c r="J90" s="108"/>
      <c r="K90" s="108"/>
      <c r="L90" s="108"/>
      <c r="M90" s="108"/>
      <c r="N90" s="108"/>
      <c r="O90" s="108"/>
      <c r="P90" s="108"/>
      <c r="Q90" s="108"/>
      <c r="R90" s="108"/>
      <c r="S90" s="108"/>
      <c r="T90" s="108"/>
      <c r="U90" s="108"/>
      <c r="V90" s="109"/>
      <c r="W90" s="109"/>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f t="shared" si="4"/>
        <v>0</v>
      </c>
      <c r="CY90" s="108">
        <f t="shared" si="5"/>
        <v>0</v>
      </c>
      <c r="CZ90" s="102">
        <f t="shared" si="6"/>
        <v>0</v>
      </c>
      <c r="DA90" s="102">
        <f t="shared" si="7"/>
        <v>0</v>
      </c>
      <c r="DB90" s="103">
        <f>A90-'CDPS TRUOC DC'!A90</f>
        <v>0</v>
      </c>
    </row>
    <row r="91" spans="1:106" s="104" customFormat="1" ht="12.75">
      <c r="A91" s="96">
        <v>418</v>
      </c>
      <c r="B91" s="97" t="s">
        <v>1820</v>
      </c>
      <c r="C91" s="98" t="s">
        <v>1178</v>
      </c>
      <c r="D91" s="99">
        <f>'CDPS TRUOC DC'!F91</f>
        <v>0</v>
      </c>
      <c r="E91" s="99">
        <f>'CDPS TRUOC DC'!G91</f>
        <v>0</v>
      </c>
      <c r="F91" s="108"/>
      <c r="G91" s="108"/>
      <c r="H91" s="108"/>
      <c r="I91" s="108"/>
      <c r="J91" s="108"/>
      <c r="K91" s="108"/>
      <c r="L91" s="108"/>
      <c r="M91" s="108"/>
      <c r="N91" s="108"/>
      <c r="O91" s="108"/>
      <c r="P91" s="108"/>
      <c r="Q91" s="108"/>
      <c r="R91" s="115"/>
      <c r="S91" s="108"/>
      <c r="T91" s="108"/>
      <c r="U91" s="108"/>
      <c r="V91" s="109"/>
      <c r="W91" s="109"/>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f t="shared" si="4"/>
        <v>0</v>
      </c>
      <c r="CY91" s="108">
        <f t="shared" si="5"/>
        <v>0</v>
      </c>
      <c r="CZ91" s="102">
        <f t="shared" si="6"/>
        <v>0</v>
      </c>
      <c r="DA91" s="102">
        <f t="shared" si="7"/>
        <v>0</v>
      </c>
      <c r="DB91" s="103">
        <f>A91-'CDPS TRUOC DC'!A91</f>
        <v>0</v>
      </c>
    </row>
    <row r="92" spans="1:106" s="104" customFormat="1" ht="12.75">
      <c r="A92" s="96">
        <v>419</v>
      </c>
      <c r="B92" s="97" t="s">
        <v>1820</v>
      </c>
      <c r="C92" s="98" t="s">
        <v>1179</v>
      </c>
      <c r="D92" s="99">
        <f>'CDPS TRUOC DC'!F92</f>
        <v>0</v>
      </c>
      <c r="E92" s="99">
        <f>'CDPS TRUOC DC'!G92</f>
        <v>0</v>
      </c>
      <c r="F92" s="108"/>
      <c r="G92" s="108"/>
      <c r="H92" s="108"/>
      <c r="I92" s="108"/>
      <c r="J92" s="108"/>
      <c r="K92" s="108"/>
      <c r="L92" s="108"/>
      <c r="M92" s="108"/>
      <c r="N92" s="108"/>
      <c r="O92" s="108"/>
      <c r="P92" s="108"/>
      <c r="Q92" s="108"/>
      <c r="R92" s="108"/>
      <c r="S92" s="108"/>
      <c r="T92" s="108"/>
      <c r="U92" s="108"/>
      <c r="V92" s="109"/>
      <c r="W92" s="109"/>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f t="shared" si="4"/>
        <v>0</v>
      </c>
      <c r="CY92" s="108">
        <f t="shared" si="5"/>
        <v>0</v>
      </c>
      <c r="CZ92" s="102">
        <f t="shared" si="6"/>
        <v>0</v>
      </c>
      <c r="DA92" s="102">
        <f t="shared" si="7"/>
        <v>0</v>
      </c>
      <c r="DB92" s="103">
        <f>A92-'CDPS TRUOC DC'!A92</f>
        <v>0</v>
      </c>
    </row>
    <row r="93" spans="1:106" s="122" customFormat="1" ht="10.5" customHeight="1">
      <c r="A93" s="116">
        <v>421</v>
      </c>
      <c r="B93" s="117" t="s">
        <v>1820</v>
      </c>
      <c r="C93" s="118" t="s">
        <v>1180</v>
      </c>
      <c r="D93" s="99">
        <f>'CDPS TRUOC DC'!F93</f>
        <v>0</v>
      </c>
      <c r="E93" s="99">
        <f>'CDPS TRUOC DC'!G93</f>
        <v>0</v>
      </c>
      <c r="F93" s="119"/>
      <c r="G93" s="119"/>
      <c r="H93" s="119"/>
      <c r="I93" s="119"/>
      <c r="J93" s="119"/>
      <c r="K93" s="119"/>
      <c r="L93" s="119"/>
      <c r="M93" s="119"/>
      <c r="N93" s="119"/>
      <c r="O93" s="119"/>
      <c r="P93" s="119"/>
      <c r="Q93" s="119"/>
      <c r="R93" s="119"/>
      <c r="S93" s="119"/>
      <c r="T93" s="119"/>
      <c r="U93" s="119"/>
      <c r="V93" s="120"/>
      <c r="W93" s="120"/>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t="s">
        <v>866</v>
      </c>
      <c r="CW93" s="119" t="s">
        <v>866</v>
      </c>
      <c r="CX93" s="119">
        <f t="shared" si="4"/>
        <v>0</v>
      </c>
      <c r="CY93" s="119">
        <f t="shared" si="5"/>
        <v>0</v>
      </c>
      <c r="CZ93" s="121">
        <f t="shared" si="6"/>
        <v>0</v>
      </c>
      <c r="DA93" s="121">
        <f t="shared" si="7"/>
        <v>0</v>
      </c>
      <c r="DB93" s="103">
        <f>A93-'CDPS TRUOC DC'!A93</f>
        <v>0</v>
      </c>
    </row>
    <row r="94" spans="1:106" s="122" customFormat="1" ht="12.75">
      <c r="A94" s="116"/>
      <c r="B94" s="117">
        <v>4211</v>
      </c>
      <c r="C94" s="118" t="s">
        <v>1181</v>
      </c>
      <c r="D94" s="99">
        <f>'CDPS TRUOC DC'!F94</f>
        <v>0</v>
      </c>
      <c r="E94" s="99">
        <f>'CDPS TRUOC DC'!G94</f>
        <v>0</v>
      </c>
      <c r="F94" s="119"/>
      <c r="G94" s="119"/>
      <c r="H94" s="119"/>
      <c r="I94" s="119"/>
      <c r="J94" s="119"/>
      <c r="K94" s="119"/>
      <c r="L94" s="119"/>
      <c r="M94" s="119"/>
      <c r="N94" s="119"/>
      <c r="O94" s="119"/>
      <c r="P94" s="119"/>
      <c r="Q94" s="119"/>
      <c r="R94" s="119"/>
      <c r="S94" s="119"/>
      <c r="T94" s="119"/>
      <c r="U94" s="119"/>
      <c r="V94" s="120"/>
      <c r="W94" s="120"/>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f t="shared" si="4"/>
        <v>0</v>
      </c>
      <c r="CY94" s="119">
        <f t="shared" si="5"/>
        <v>0</v>
      </c>
      <c r="CZ94" s="121">
        <f t="shared" si="6"/>
        <v>0</v>
      </c>
      <c r="DA94" s="121">
        <f t="shared" si="7"/>
        <v>0</v>
      </c>
      <c r="DB94" s="103">
        <f>A94-'CDPS TRUOC DC'!A94</f>
        <v>0</v>
      </c>
    </row>
    <row r="95" spans="1:106" s="122" customFormat="1" ht="12.75">
      <c r="A95" s="116"/>
      <c r="B95" s="117">
        <v>4212</v>
      </c>
      <c r="C95" s="118" t="s">
        <v>1182</v>
      </c>
      <c r="D95" s="99">
        <f>'CDPS TRUOC DC'!F95</f>
        <v>0</v>
      </c>
      <c r="E95" s="99">
        <f>'CDPS TRUOC DC'!G95</f>
        <v>0</v>
      </c>
      <c r="F95" s="119"/>
      <c r="G95" s="119"/>
      <c r="H95" s="119"/>
      <c r="I95" s="119"/>
      <c r="J95" s="119"/>
      <c r="K95" s="119"/>
      <c r="L95" s="119"/>
      <c r="M95" s="119"/>
      <c r="N95" s="119"/>
      <c r="O95" s="119"/>
      <c r="P95" s="119"/>
      <c r="Q95" s="119"/>
      <c r="R95" s="119"/>
      <c r="S95" s="119"/>
      <c r="T95" s="119"/>
      <c r="U95" s="119"/>
      <c r="V95" s="120"/>
      <c r="W95" s="120"/>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f t="shared" si="4"/>
        <v>0</v>
      </c>
      <c r="CY95" s="119">
        <f t="shared" si="5"/>
        <v>0</v>
      </c>
      <c r="CZ95" s="121">
        <f t="shared" si="6"/>
        <v>0</v>
      </c>
      <c r="DA95" s="121">
        <f t="shared" si="7"/>
        <v>0</v>
      </c>
      <c r="DB95" s="103">
        <f>A95-'CDPS TRUOC DC'!A95</f>
        <v>0</v>
      </c>
    </row>
    <row r="96" spans="1:106" s="104" customFormat="1" ht="12.75">
      <c r="A96" s="96">
        <v>441</v>
      </c>
      <c r="B96" s="97" t="s">
        <v>1820</v>
      </c>
      <c r="C96" s="98" t="s">
        <v>1183</v>
      </c>
      <c r="D96" s="99">
        <f>'CDPS TRUOC DC'!F96</f>
        <v>0</v>
      </c>
      <c r="E96" s="99">
        <f>'CDPS TRUOC DC'!G96</f>
        <v>0</v>
      </c>
      <c r="F96" s="123"/>
      <c r="G96" s="123"/>
      <c r="H96" s="123"/>
      <c r="I96" s="123"/>
      <c r="J96" s="123"/>
      <c r="K96" s="123"/>
      <c r="L96" s="123"/>
      <c r="M96" s="123"/>
      <c r="N96" s="123"/>
      <c r="O96" s="123"/>
      <c r="P96" s="123"/>
      <c r="Q96" s="123"/>
      <c r="R96" s="123"/>
      <c r="S96" s="123"/>
      <c r="T96" s="123"/>
      <c r="U96" s="123"/>
      <c r="V96" s="124"/>
      <c r="W96" s="124"/>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f t="shared" si="4"/>
        <v>0</v>
      </c>
      <c r="CY96" s="123">
        <f t="shared" si="5"/>
        <v>0</v>
      </c>
      <c r="CZ96" s="102">
        <f t="shared" si="6"/>
        <v>0</v>
      </c>
      <c r="DA96" s="102">
        <f t="shared" si="7"/>
        <v>0</v>
      </c>
      <c r="DB96" s="103">
        <f>A96-'CDPS TRUOC DC'!A96</f>
        <v>0</v>
      </c>
    </row>
    <row r="97" spans="1:106" s="104" customFormat="1" ht="12.75">
      <c r="A97" s="96">
        <v>461</v>
      </c>
      <c r="B97" s="97" t="s">
        <v>1820</v>
      </c>
      <c r="C97" s="98" t="s">
        <v>1184</v>
      </c>
      <c r="D97" s="99">
        <f>'CDPS TRUOC DC'!F97</f>
        <v>0</v>
      </c>
      <c r="E97" s="99">
        <f>'CDPS TRUOC DC'!G97</f>
        <v>0</v>
      </c>
      <c r="F97" s="125"/>
      <c r="G97" s="125"/>
      <c r="H97" s="125"/>
      <c r="I97" s="125"/>
      <c r="J97" s="125"/>
      <c r="K97" s="125"/>
      <c r="L97" s="125"/>
      <c r="M97" s="125"/>
      <c r="N97" s="125"/>
      <c r="O97" s="125"/>
      <c r="P97" s="125"/>
      <c r="Q97" s="125"/>
      <c r="R97" s="125"/>
      <c r="S97" s="125"/>
      <c r="T97" s="125"/>
      <c r="U97" s="125"/>
      <c r="V97" s="126"/>
      <c r="W97" s="126"/>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f t="shared" si="4"/>
        <v>0</v>
      </c>
      <c r="CY97" s="125">
        <f t="shared" si="5"/>
        <v>0</v>
      </c>
      <c r="CZ97" s="102">
        <f t="shared" si="6"/>
        <v>0</v>
      </c>
      <c r="DA97" s="102">
        <f t="shared" si="7"/>
        <v>0</v>
      </c>
      <c r="DB97" s="103">
        <f>A97-'CDPS TRUOC DC'!A97</f>
        <v>0</v>
      </c>
    </row>
    <row r="98" spans="1:106" s="104" customFormat="1" ht="12.75">
      <c r="A98" s="96">
        <v>466</v>
      </c>
      <c r="B98" s="97" t="s">
        <v>1820</v>
      </c>
      <c r="C98" s="98" t="s">
        <v>1185</v>
      </c>
      <c r="D98" s="99">
        <f>'CDPS TRUOC DC'!F98</f>
        <v>0</v>
      </c>
      <c r="E98" s="99">
        <f>'CDPS TRUOC DC'!G98</f>
        <v>0</v>
      </c>
      <c r="F98" s="125"/>
      <c r="G98" s="125"/>
      <c r="H98" s="125"/>
      <c r="I98" s="125"/>
      <c r="J98" s="125"/>
      <c r="K98" s="125"/>
      <c r="L98" s="125"/>
      <c r="M98" s="125"/>
      <c r="N98" s="125"/>
      <c r="O98" s="125"/>
      <c r="P98" s="125"/>
      <c r="Q98" s="125"/>
      <c r="R98" s="125"/>
      <c r="S98" s="125"/>
      <c r="T98" s="125"/>
      <c r="U98" s="125"/>
      <c r="V98" s="126"/>
      <c r="W98" s="126"/>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f t="shared" si="4"/>
        <v>0</v>
      </c>
      <c r="CY98" s="125">
        <f t="shared" si="5"/>
        <v>0</v>
      </c>
      <c r="CZ98" s="102">
        <f t="shared" si="6"/>
        <v>0</v>
      </c>
      <c r="DA98" s="102">
        <f t="shared" si="7"/>
        <v>0</v>
      </c>
      <c r="DB98" s="103">
        <f>A98-'CDPS TRUOC DC'!A98</f>
        <v>0</v>
      </c>
    </row>
    <row r="99" spans="1:106" s="104" customFormat="1" ht="12.75">
      <c r="A99" s="96">
        <v>511</v>
      </c>
      <c r="B99" s="97" t="s">
        <v>1820</v>
      </c>
      <c r="C99" s="98" t="s">
        <v>1186</v>
      </c>
      <c r="D99" s="99">
        <f>'CDPS TRUOC DC'!F99</f>
        <v>0</v>
      </c>
      <c r="E99" s="99">
        <f>'CDPS TRUOC DC'!G99</f>
        <v>0</v>
      </c>
      <c r="F99" s="125"/>
      <c r="G99" s="125"/>
      <c r="H99" s="125"/>
      <c r="I99" s="125"/>
      <c r="J99" s="125"/>
      <c r="K99" s="125"/>
      <c r="L99" s="125"/>
      <c r="M99" s="125"/>
      <c r="N99" s="125"/>
      <c r="O99" s="125"/>
      <c r="P99" s="125"/>
      <c r="Q99" s="125"/>
      <c r="R99" s="125"/>
      <c r="S99" s="125"/>
      <c r="T99" s="125"/>
      <c r="U99" s="125"/>
      <c r="V99" s="126"/>
      <c r="W99" s="126"/>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f t="shared" si="4"/>
        <v>0</v>
      </c>
      <c r="CY99" s="125">
        <f t="shared" si="5"/>
        <v>0</v>
      </c>
      <c r="CZ99" s="102">
        <f t="shared" si="6"/>
        <v>0</v>
      </c>
      <c r="DA99" s="102">
        <f t="shared" si="7"/>
        <v>0</v>
      </c>
      <c r="DB99" s="103">
        <f>A99-'CDPS TRUOC DC'!A99</f>
        <v>0</v>
      </c>
    </row>
    <row r="100" spans="1:106" s="104" customFormat="1" ht="12.75">
      <c r="A100" s="96">
        <v>512</v>
      </c>
      <c r="B100" s="97" t="s">
        <v>1820</v>
      </c>
      <c r="C100" s="98" t="s">
        <v>1187</v>
      </c>
      <c r="D100" s="99">
        <f>'CDPS TRUOC DC'!F100</f>
        <v>0</v>
      </c>
      <c r="E100" s="99">
        <f>'CDPS TRUOC DC'!G100</f>
        <v>0</v>
      </c>
      <c r="F100" s="125"/>
      <c r="G100" s="125"/>
      <c r="H100" s="125"/>
      <c r="I100" s="125"/>
      <c r="J100" s="125"/>
      <c r="K100" s="125"/>
      <c r="L100" s="125"/>
      <c r="M100" s="125"/>
      <c r="N100" s="125"/>
      <c r="O100" s="125"/>
      <c r="P100" s="125"/>
      <c r="Q100" s="125"/>
      <c r="R100" s="125"/>
      <c r="S100" s="125"/>
      <c r="T100" s="125"/>
      <c r="U100" s="125"/>
      <c r="V100" s="126"/>
      <c r="W100" s="126"/>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f t="shared" si="4"/>
        <v>0</v>
      </c>
      <c r="CY100" s="125">
        <f t="shared" si="5"/>
        <v>0</v>
      </c>
      <c r="CZ100" s="102">
        <f t="shared" si="6"/>
        <v>0</v>
      </c>
      <c r="DA100" s="102">
        <f t="shared" si="7"/>
        <v>0</v>
      </c>
      <c r="DB100" s="103">
        <f>A100-'CDPS TRUOC DC'!A100</f>
        <v>0</v>
      </c>
    </row>
    <row r="101" spans="1:106" s="104" customFormat="1" ht="12.75">
      <c r="A101" s="96">
        <v>515</v>
      </c>
      <c r="B101" s="97" t="s">
        <v>1820</v>
      </c>
      <c r="C101" s="98" t="s">
        <v>1188</v>
      </c>
      <c r="D101" s="99">
        <f>'CDPS TRUOC DC'!F101</f>
        <v>0</v>
      </c>
      <c r="E101" s="99">
        <f>'CDPS TRUOC DC'!G101</f>
        <v>0</v>
      </c>
      <c r="F101" s="125"/>
      <c r="G101" s="125"/>
      <c r="H101" s="125"/>
      <c r="I101" s="125"/>
      <c r="J101" s="125"/>
      <c r="K101" s="125"/>
      <c r="L101" s="125"/>
      <c r="M101" s="125"/>
      <c r="N101" s="125"/>
      <c r="O101" s="125"/>
      <c r="P101" s="125"/>
      <c r="Q101" s="125"/>
      <c r="R101" s="125"/>
      <c r="S101" s="125"/>
      <c r="T101" s="125"/>
      <c r="U101" s="125"/>
      <c r="V101" s="126"/>
      <c r="W101" s="126"/>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f t="shared" si="4"/>
        <v>0</v>
      </c>
      <c r="CY101" s="125">
        <f t="shared" si="5"/>
        <v>0</v>
      </c>
      <c r="CZ101" s="102">
        <f t="shared" si="6"/>
        <v>0</v>
      </c>
      <c r="DA101" s="102">
        <f t="shared" si="7"/>
        <v>0</v>
      </c>
      <c r="DB101" s="103">
        <f>A101-'CDPS TRUOC DC'!A101</f>
        <v>0</v>
      </c>
    </row>
    <row r="102" spans="1:106" s="104" customFormat="1" ht="12.75">
      <c r="A102" s="96">
        <v>521</v>
      </c>
      <c r="B102" s="97" t="s">
        <v>1820</v>
      </c>
      <c r="C102" s="98" t="s">
        <v>1189</v>
      </c>
      <c r="D102" s="99">
        <f>'CDPS TRUOC DC'!F102</f>
        <v>0</v>
      </c>
      <c r="E102" s="99">
        <f>'CDPS TRUOC DC'!G102</f>
        <v>0</v>
      </c>
      <c r="F102" s="115"/>
      <c r="G102" s="115"/>
      <c r="H102" s="115"/>
      <c r="I102" s="115"/>
      <c r="J102" s="115"/>
      <c r="K102" s="115"/>
      <c r="L102" s="115"/>
      <c r="M102" s="115"/>
      <c r="N102" s="115"/>
      <c r="O102" s="115"/>
      <c r="P102" s="115"/>
      <c r="Q102" s="115"/>
      <c r="R102" s="115"/>
      <c r="S102" s="115"/>
      <c r="T102" s="115"/>
      <c r="U102" s="115"/>
      <c r="V102" s="127"/>
      <c r="W102" s="127"/>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f t="shared" si="4"/>
        <v>0</v>
      </c>
      <c r="CY102" s="115">
        <f t="shared" si="5"/>
        <v>0</v>
      </c>
      <c r="CZ102" s="102">
        <f t="shared" si="6"/>
        <v>0</v>
      </c>
      <c r="DA102" s="102">
        <f t="shared" si="7"/>
        <v>0</v>
      </c>
      <c r="DB102" s="103">
        <f>A102-'CDPS TRUOC DC'!A102</f>
        <v>0</v>
      </c>
    </row>
    <row r="103" spans="1:106" s="104" customFormat="1" ht="12.75">
      <c r="A103" s="96">
        <v>531</v>
      </c>
      <c r="B103" s="97" t="s">
        <v>1820</v>
      </c>
      <c r="C103" s="98" t="s">
        <v>1190</v>
      </c>
      <c r="D103" s="99">
        <f>'CDPS TRUOC DC'!F103</f>
        <v>0</v>
      </c>
      <c r="E103" s="99">
        <f>'CDPS TRUOC DC'!G103</f>
        <v>0</v>
      </c>
      <c r="F103" s="115"/>
      <c r="G103" s="115"/>
      <c r="H103" s="115"/>
      <c r="I103" s="115"/>
      <c r="J103" s="115"/>
      <c r="K103" s="115"/>
      <c r="L103" s="115"/>
      <c r="M103" s="115"/>
      <c r="N103" s="115"/>
      <c r="O103" s="115"/>
      <c r="P103" s="115"/>
      <c r="Q103" s="115"/>
      <c r="R103" s="115"/>
      <c r="S103" s="115"/>
      <c r="T103" s="115"/>
      <c r="U103" s="115"/>
      <c r="V103" s="127"/>
      <c r="W103" s="127"/>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f t="shared" si="4"/>
        <v>0</v>
      </c>
      <c r="CY103" s="115">
        <f t="shared" si="5"/>
        <v>0</v>
      </c>
      <c r="CZ103" s="102">
        <f t="shared" si="6"/>
        <v>0</v>
      </c>
      <c r="DA103" s="102">
        <f t="shared" si="7"/>
        <v>0</v>
      </c>
      <c r="DB103" s="103">
        <f>A103-'CDPS TRUOC DC'!A103</f>
        <v>0</v>
      </c>
    </row>
    <row r="104" spans="1:106" s="104" customFormat="1" ht="12.75">
      <c r="A104" s="96">
        <v>532</v>
      </c>
      <c r="B104" s="97" t="s">
        <v>1820</v>
      </c>
      <c r="C104" s="98" t="s">
        <v>1191</v>
      </c>
      <c r="D104" s="99">
        <f>'CDPS TRUOC DC'!F104</f>
        <v>0</v>
      </c>
      <c r="E104" s="99">
        <f>'CDPS TRUOC DC'!G104</f>
        <v>0</v>
      </c>
      <c r="F104" s="115"/>
      <c r="G104" s="115"/>
      <c r="H104" s="115"/>
      <c r="I104" s="115"/>
      <c r="J104" s="115"/>
      <c r="K104" s="115"/>
      <c r="L104" s="115"/>
      <c r="M104" s="115"/>
      <c r="N104" s="115"/>
      <c r="O104" s="115"/>
      <c r="P104" s="115"/>
      <c r="Q104" s="115"/>
      <c r="R104" s="115"/>
      <c r="S104" s="115"/>
      <c r="T104" s="115"/>
      <c r="U104" s="115"/>
      <c r="V104" s="127"/>
      <c r="W104" s="127"/>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f t="shared" si="4"/>
        <v>0</v>
      </c>
      <c r="CY104" s="115">
        <f t="shared" si="5"/>
        <v>0</v>
      </c>
      <c r="CZ104" s="102">
        <f t="shared" si="6"/>
        <v>0</v>
      </c>
      <c r="DA104" s="102">
        <f t="shared" si="7"/>
        <v>0</v>
      </c>
      <c r="DB104" s="103">
        <f>A104-'CDPS TRUOC DC'!A104</f>
        <v>0</v>
      </c>
    </row>
    <row r="105" spans="1:106" s="104" customFormat="1" ht="12.75">
      <c r="A105" s="96">
        <v>611</v>
      </c>
      <c r="B105" s="97" t="s">
        <v>1820</v>
      </c>
      <c r="C105" s="98" t="s">
        <v>1192</v>
      </c>
      <c r="D105" s="99">
        <f>'CDPS TRUOC DC'!F105</f>
        <v>0</v>
      </c>
      <c r="E105" s="99">
        <f>'CDPS TRUOC DC'!G105</f>
        <v>0</v>
      </c>
      <c r="F105" s="115"/>
      <c r="G105" s="115"/>
      <c r="H105" s="115"/>
      <c r="I105" s="115"/>
      <c r="J105" s="115"/>
      <c r="K105" s="115"/>
      <c r="L105" s="115"/>
      <c r="M105" s="115"/>
      <c r="N105" s="115"/>
      <c r="O105" s="115"/>
      <c r="P105" s="115"/>
      <c r="Q105" s="115"/>
      <c r="R105" s="115"/>
      <c r="S105" s="115"/>
      <c r="T105" s="115"/>
      <c r="U105" s="115"/>
      <c r="V105" s="127"/>
      <c r="W105" s="127"/>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f t="shared" si="4"/>
        <v>0</v>
      </c>
      <c r="CY105" s="115">
        <f t="shared" si="5"/>
        <v>0</v>
      </c>
      <c r="CZ105" s="102">
        <f t="shared" si="6"/>
        <v>0</v>
      </c>
      <c r="DA105" s="102">
        <f t="shared" si="7"/>
        <v>0</v>
      </c>
      <c r="DB105" s="103">
        <f>A105-'CDPS TRUOC DC'!A105</f>
        <v>0</v>
      </c>
    </row>
    <row r="106" spans="1:106" s="104" customFormat="1" ht="12.75">
      <c r="A106" s="96">
        <v>621</v>
      </c>
      <c r="B106" s="97" t="s">
        <v>1820</v>
      </c>
      <c r="C106" s="98" t="s">
        <v>1193</v>
      </c>
      <c r="D106" s="99">
        <f>'CDPS TRUOC DC'!F106</f>
        <v>0</v>
      </c>
      <c r="E106" s="99">
        <f>'CDPS TRUOC DC'!G106</f>
        <v>0</v>
      </c>
      <c r="F106" s="115"/>
      <c r="G106" s="115"/>
      <c r="H106" s="115"/>
      <c r="I106" s="115"/>
      <c r="J106" s="115"/>
      <c r="K106" s="115"/>
      <c r="L106" s="115"/>
      <c r="M106" s="115"/>
      <c r="N106" s="115"/>
      <c r="O106" s="115"/>
      <c r="P106" s="115"/>
      <c r="Q106" s="115"/>
      <c r="R106" s="115"/>
      <c r="S106" s="115"/>
      <c r="T106" s="115"/>
      <c r="U106" s="115"/>
      <c r="V106" s="127"/>
      <c r="W106" s="127"/>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f t="shared" si="4"/>
        <v>0</v>
      </c>
      <c r="CY106" s="115">
        <f t="shared" si="5"/>
        <v>0</v>
      </c>
      <c r="CZ106" s="102">
        <f t="shared" si="6"/>
        <v>0</v>
      </c>
      <c r="DA106" s="102">
        <f t="shared" si="7"/>
        <v>0</v>
      </c>
      <c r="DB106" s="103">
        <f>A106-'CDPS TRUOC DC'!A106</f>
        <v>0</v>
      </c>
    </row>
    <row r="107" spans="1:106" s="104" customFormat="1" ht="12.75">
      <c r="A107" s="96">
        <v>622</v>
      </c>
      <c r="B107" s="97" t="s">
        <v>1820</v>
      </c>
      <c r="C107" s="98" t="s">
        <v>1194</v>
      </c>
      <c r="D107" s="99">
        <f>'CDPS TRUOC DC'!F107</f>
        <v>0</v>
      </c>
      <c r="E107" s="99">
        <f>'CDPS TRUOC DC'!G107</f>
        <v>0</v>
      </c>
      <c r="F107" s="115"/>
      <c r="G107" s="115"/>
      <c r="H107" s="115"/>
      <c r="I107" s="115"/>
      <c r="J107" s="115"/>
      <c r="K107" s="115"/>
      <c r="L107" s="115"/>
      <c r="M107" s="115"/>
      <c r="N107" s="115"/>
      <c r="O107" s="115"/>
      <c r="P107" s="115"/>
      <c r="Q107" s="115"/>
      <c r="R107" s="115"/>
      <c r="S107" s="115"/>
      <c r="T107" s="115"/>
      <c r="U107" s="115"/>
      <c r="V107" s="127"/>
      <c r="W107" s="127"/>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f t="shared" si="4"/>
        <v>0</v>
      </c>
      <c r="CY107" s="115">
        <f t="shared" si="5"/>
        <v>0</v>
      </c>
      <c r="CZ107" s="102">
        <f t="shared" si="6"/>
        <v>0</v>
      </c>
      <c r="DA107" s="102">
        <f t="shared" si="7"/>
        <v>0</v>
      </c>
      <c r="DB107" s="103">
        <f>A107-'CDPS TRUOC DC'!A107</f>
        <v>0</v>
      </c>
    </row>
    <row r="108" spans="1:106" s="104" customFormat="1" ht="12.75">
      <c r="A108" s="96">
        <v>623</v>
      </c>
      <c r="B108" s="97" t="s">
        <v>1820</v>
      </c>
      <c r="C108" s="98" t="s">
        <v>1195</v>
      </c>
      <c r="D108" s="99">
        <f>'CDPS TRUOC DC'!F108</f>
        <v>0</v>
      </c>
      <c r="E108" s="99">
        <f>'CDPS TRUOC DC'!G108</f>
        <v>0</v>
      </c>
      <c r="F108" s="115"/>
      <c r="G108" s="115"/>
      <c r="H108" s="115"/>
      <c r="I108" s="115"/>
      <c r="J108" s="115"/>
      <c r="K108" s="115"/>
      <c r="L108" s="115"/>
      <c r="M108" s="115"/>
      <c r="N108" s="115"/>
      <c r="O108" s="115"/>
      <c r="P108" s="115"/>
      <c r="Q108" s="115"/>
      <c r="R108" s="115"/>
      <c r="S108" s="115"/>
      <c r="T108" s="115"/>
      <c r="U108" s="115"/>
      <c r="V108" s="127"/>
      <c r="W108" s="127"/>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f t="shared" si="4"/>
        <v>0</v>
      </c>
      <c r="CY108" s="115">
        <f t="shared" si="5"/>
        <v>0</v>
      </c>
      <c r="CZ108" s="102">
        <f t="shared" si="6"/>
        <v>0</v>
      </c>
      <c r="DA108" s="102">
        <f t="shared" si="7"/>
        <v>0</v>
      </c>
      <c r="DB108" s="103">
        <f>A108-'CDPS TRUOC DC'!A108</f>
        <v>0</v>
      </c>
    </row>
    <row r="109" spans="1:106" s="104" customFormat="1" ht="12.75">
      <c r="A109" s="96">
        <v>627</v>
      </c>
      <c r="B109" s="97" t="s">
        <v>1820</v>
      </c>
      <c r="C109" s="98" t="s">
        <v>1196</v>
      </c>
      <c r="D109" s="99">
        <f>'CDPS TRUOC DC'!F109</f>
        <v>0</v>
      </c>
      <c r="E109" s="99">
        <f>'CDPS TRUOC DC'!G109</f>
        <v>0</v>
      </c>
      <c r="F109" s="115"/>
      <c r="G109" s="115"/>
      <c r="H109" s="115"/>
      <c r="I109" s="115"/>
      <c r="J109" s="115"/>
      <c r="K109" s="115"/>
      <c r="L109" s="115"/>
      <c r="M109" s="115"/>
      <c r="N109" s="115"/>
      <c r="O109" s="115"/>
      <c r="P109" s="115"/>
      <c r="Q109" s="115"/>
      <c r="R109" s="115"/>
      <c r="S109" s="115"/>
      <c r="T109" s="115"/>
      <c r="U109" s="115"/>
      <c r="V109" s="127"/>
      <c r="W109" s="127"/>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f t="shared" si="4"/>
        <v>0</v>
      </c>
      <c r="CY109" s="115">
        <f t="shared" si="5"/>
        <v>0</v>
      </c>
      <c r="CZ109" s="102">
        <f t="shared" si="6"/>
        <v>0</v>
      </c>
      <c r="DA109" s="102">
        <f t="shared" si="7"/>
        <v>0</v>
      </c>
      <c r="DB109" s="103">
        <f>A109-'CDPS TRUOC DC'!A109</f>
        <v>0</v>
      </c>
    </row>
    <row r="110" spans="1:106" s="104" customFormat="1" ht="12.75">
      <c r="A110" s="96">
        <v>631</v>
      </c>
      <c r="B110" s="97" t="s">
        <v>1820</v>
      </c>
      <c r="C110" s="98" t="s">
        <v>1197</v>
      </c>
      <c r="D110" s="99">
        <f>'CDPS TRUOC DC'!F110</f>
        <v>0</v>
      </c>
      <c r="E110" s="99">
        <f>'CDPS TRUOC DC'!G110</f>
        <v>0</v>
      </c>
      <c r="F110" s="115"/>
      <c r="G110" s="115"/>
      <c r="H110" s="115"/>
      <c r="I110" s="115"/>
      <c r="J110" s="115"/>
      <c r="K110" s="115"/>
      <c r="L110" s="115"/>
      <c r="M110" s="115"/>
      <c r="N110" s="115"/>
      <c r="O110" s="115"/>
      <c r="P110" s="115"/>
      <c r="Q110" s="115"/>
      <c r="R110" s="115"/>
      <c r="S110" s="115"/>
      <c r="T110" s="115"/>
      <c r="U110" s="115"/>
      <c r="V110" s="127"/>
      <c r="W110" s="127"/>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f t="shared" si="4"/>
        <v>0</v>
      </c>
      <c r="CY110" s="115">
        <f t="shared" si="5"/>
        <v>0</v>
      </c>
      <c r="CZ110" s="102">
        <f t="shared" si="6"/>
        <v>0</v>
      </c>
      <c r="DA110" s="102">
        <f t="shared" si="7"/>
        <v>0</v>
      </c>
      <c r="DB110" s="103">
        <f>A110-'CDPS TRUOC DC'!A110</f>
        <v>0</v>
      </c>
    </row>
    <row r="111" spans="1:106" s="104" customFormat="1" ht="12.75">
      <c r="A111" s="96">
        <v>632</v>
      </c>
      <c r="B111" s="97" t="s">
        <v>1820</v>
      </c>
      <c r="C111" s="98" t="s">
        <v>1198</v>
      </c>
      <c r="D111" s="99">
        <f>'CDPS TRUOC DC'!F111</f>
        <v>0</v>
      </c>
      <c r="E111" s="99">
        <f>'CDPS TRUOC DC'!G111</f>
        <v>0</v>
      </c>
      <c r="F111" s="115"/>
      <c r="G111" s="115"/>
      <c r="H111" s="115"/>
      <c r="I111" s="115"/>
      <c r="J111" s="115"/>
      <c r="K111" s="115"/>
      <c r="L111" s="115"/>
      <c r="M111" s="115"/>
      <c r="N111" s="115"/>
      <c r="O111" s="115"/>
      <c r="P111" s="115"/>
      <c r="Q111" s="115"/>
      <c r="R111" s="115"/>
      <c r="S111" s="115"/>
      <c r="T111" s="115"/>
      <c r="U111" s="115"/>
      <c r="V111" s="127"/>
      <c r="W111" s="127"/>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f t="shared" si="4"/>
        <v>0</v>
      </c>
      <c r="CY111" s="115">
        <f t="shared" si="5"/>
        <v>0</v>
      </c>
      <c r="CZ111" s="102">
        <f t="shared" si="6"/>
        <v>0</v>
      </c>
      <c r="DA111" s="102">
        <f t="shared" si="7"/>
        <v>0</v>
      </c>
      <c r="DB111" s="103">
        <f>A111-'CDPS TRUOC DC'!A111</f>
        <v>0</v>
      </c>
    </row>
    <row r="112" spans="1:106" s="104" customFormat="1" ht="12.75">
      <c r="A112" s="96">
        <v>635</v>
      </c>
      <c r="B112" s="97" t="s">
        <v>1820</v>
      </c>
      <c r="C112" s="98" t="s">
        <v>1199</v>
      </c>
      <c r="D112" s="99">
        <f>'CDPS TRUOC DC'!F112</f>
        <v>0</v>
      </c>
      <c r="E112" s="99">
        <f>'CDPS TRUOC DC'!G112</f>
        <v>0</v>
      </c>
      <c r="F112" s="115"/>
      <c r="G112" s="115"/>
      <c r="H112" s="115"/>
      <c r="I112" s="115"/>
      <c r="J112" s="115"/>
      <c r="K112" s="115"/>
      <c r="L112" s="115"/>
      <c r="M112" s="115"/>
      <c r="N112" s="115"/>
      <c r="O112" s="115"/>
      <c r="P112" s="115"/>
      <c r="Q112" s="115"/>
      <c r="R112" s="115"/>
      <c r="S112" s="115"/>
      <c r="T112" s="115"/>
      <c r="U112" s="115"/>
      <c r="V112" s="127"/>
      <c r="W112" s="127"/>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f t="shared" si="4"/>
        <v>0</v>
      </c>
      <c r="CY112" s="115">
        <f t="shared" si="5"/>
        <v>0</v>
      </c>
      <c r="CZ112" s="102">
        <f t="shared" si="6"/>
        <v>0</v>
      </c>
      <c r="DA112" s="102">
        <f t="shared" si="7"/>
        <v>0</v>
      </c>
      <c r="DB112" s="103">
        <f>A112-'CDPS TRUOC DC'!A112</f>
        <v>0</v>
      </c>
    </row>
    <row r="113" spans="1:106" s="104" customFormat="1" ht="12.75">
      <c r="A113" s="96">
        <v>641</v>
      </c>
      <c r="B113" s="97" t="s">
        <v>1820</v>
      </c>
      <c r="C113" s="105" t="s">
        <v>1200</v>
      </c>
      <c r="D113" s="99">
        <f>'CDPS TRUOC DC'!F113</f>
        <v>0</v>
      </c>
      <c r="E113" s="99">
        <f>'CDPS TRUOC DC'!G113</f>
        <v>0</v>
      </c>
      <c r="F113" s="115"/>
      <c r="G113" s="115"/>
      <c r="H113" s="115"/>
      <c r="I113" s="115"/>
      <c r="J113" s="115"/>
      <c r="K113" s="115"/>
      <c r="L113" s="115"/>
      <c r="M113" s="115"/>
      <c r="N113" s="115"/>
      <c r="O113" s="115"/>
      <c r="P113" s="115"/>
      <c r="Q113" s="115"/>
      <c r="R113" s="115"/>
      <c r="S113" s="115"/>
      <c r="T113" s="115"/>
      <c r="U113" s="115"/>
      <c r="V113" s="127"/>
      <c r="W113" s="127"/>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f t="shared" si="4"/>
        <v>0</v>
      </c>
      <c r="CY113" s="115">
        <f t="shared" si="5"/>
        <v>0</v>
      </c>
      <c r="CZ113" s="102">
        <f t="shared" si="6"/>
        <v>0</v>
      </c>
      <c r="DA113" s="102">
        <f t="shared" si="7"/>
        <v>0</v>
      </c>
      <c r="DB113" s="103">
        <f>A113-'CDPS TRUOC DC'!A113</f>
        <v>0</v>
      </c>
    </row>
    <row r="114" spans="1:106" s="104" customFormat="1" ht="12.75">
      <c r="A114" s="96">
        <v>642</v>
      </c>
      <c r="B114" s="97" t="s">
        <v>1820</v>
      </c>
      <c r="C114" s="98" t="s">
        <v>1201</v>
      </c>
      <c r="D114" s="99">
        <f>'CDPS TRUOC DC'!F114</f>
        <v>0</v>
      </c>
      <c r="E114" s="99">
        <f>'CDPS TRUOC DC'!G114</f>
        <v>0</v>
      </c>
      <c r="F114" s="115"/>
      <c r="G114" s="115"/>
      <c r="H114" s="115"/>
      <c r="I114" s="115"/>
      <c r="J114" s="115"/>
      <c r="K114" s="115"/>
      <c r="L114" s="115"/>
      <c r="M114" s="115"/>
      <c r="N114" s="115"/>
      <c r="O114" s="115"/>
      <c r="P114" s="115"/>
      <c r="Q114" s="115"/>
      <c r="R114" s="115"/>
      <c r="S114" s="115"/>
      <c r="T114" s="115"/>
      <c r="U114" s="115"/>
      <c r="V114" s="127"/>
      <c r="W114" s="127"/>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f t="shared" si="4"/>
        <v>0</v>
      </c>
      <c r="CY114" s="115">
        <f t="shared" si="5"/>
        <v>0</v>
      </c>
      <c r="CZ114" s="102">
        <f t="shared" si="6"/>
        <v>0</v>
      </c>
      <c r="DA114" s="102">
        <f t="shared" si="7"/>
        <v>0</v>
      </c>
      <c r="DB114" s="103">
        <f>A114-'CDPS TRUOC DC'!A114</f>
        <v>0</v>
      </c>
    </row>
    <row r="115" spans="1:106" s="104" customFormat="1" ht="12.75">
      <c r="A115" s="96">
        <v>711</v>
      </c>
      <c r="B115" s="97" t="s">
        <v>1820</v>
      </c>
      <c r="C115" s="98" t="s">
        <v>1202</v>
      </c>
      <c r="D115" s="99">
        <f>'CDPS TRUOC DC'!F115</f>
        <v>0</v>
      </c>
      <c r="E115" s="99">
        <f>'CDPS TRUOC DC'!G115</f>
        <v>0</v>
      </c>
      <c r="F115" s="115"/>
      <c r="G115" s="115"/>
      <c r="H115" s="115"/>
      <c r="I115" s="115"/>
      <c r="J115" s="115"/>
      <c r="K115" s="115"/>
      <c r="L115" s="115"/>
      <c r="M115" s="115"/>
      <c r="N115" s="115"/>
      <c r="O115" s="115"/>
      <c r="P115" s="115"/>
      <c r="Q115" s="115"/>
      <c r="R115" s="115"/>
      <c r="S115" s="115"/>
      <c r="T115" s="115"/>
      <c r="U115" s="115"/>
      <c r="V115" s="127"/>
      <c r="W115" s="127"/>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f t="shared" si="4"/>
        <v>0</v>
      </c>
      <c r="CY115" s="115">
        <f t="shared" si="5"/>
        <v>0</v>
      </c>
      <c r="CZ115" s="102">
        <f t="shared" si="6"/>
        <v>0</v>
      </c>
      <c r="DA115" s="102">
        <f t="shared" si="7"/>
        <v>0</v>
      </c>
      <c r="DB115" s="103">
        <f>A115-'CDPS TRUOC DC'!A115</f>
        <v>0</v>
      </c>
    </row>
    <row r="116" spans="1:106" s="104" customFormat="1" ht="15">
      <c r="A116" s="96">
        <v>811</v>
      </c>
      <c r="B116" s="97" t="s">
        <v>1820</v>
      </c>
      <c r="C116" s="128" t="s">
        <v>1203</v>
      </c>
      <c r="D116" s="99">
        <f>'CDPS TRUOC DC'!F116</f>
        <v>0</v>
      </c>
      <c r="E116" s="99">
        <f>'CDPS TRUOC DC'!G116</f>
        <v>0</v>
      </c>
      <c r="F116" s="115"/>
      <c r="G116" s="115"/>
      <c r="H116" s="115"/>
      <c r="I116" s="115"/>
      <c r="J116" s="115"/>
      <c r="K116" s="115"/>
      <c r="L116" s="115"/>
      <c r="M116" s="115"/>
      <c r="N116" s="115"/>
      <c r="O116" s="115"/>
      <c r="P116" s="115"/>
      <c r="Q116" s="115"/>
      <c r="R116" s="115"/>
      <c r="S116" s="115"/>
      <c r="T116" s="115"/>
      <c r="U116" s="115"/>
      <c r="V116" s="127"/>
      <c r="W116" s="127"/>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f t="shared" si="4"/>
        <v>0</v>
      </c>
      <c r="CY116" s="115">
        <f t="shared" si="5"/>
        <v>0</v>
      </c>
      <c r="CZ116" s="102">
        <f t="shared" si="6"/>
        <v>0</v>
      </c>
      <c r="DA116" s="102">
        <f t="shared" si="7"/>
        <v>0</v>
      </c>
      <c r="DB116" s="103">
        <f>A116-'CDPS TRUOC DC'!A116</f>
        <v>0</v>
      </c>
    </row>
    <row r="117" spans="1:106" s="104" customFormat="1" ht="12.75">
      <c r="A117" s="96">
        <v>821</v>
      </c>
      <c r="B117" s="97" t="s">
        <v>1820</v>
      </c>
      <c r="C117" s="98" t="s">
        <v>1204</v>
      </c>
      <c r="D117" s="99">
        <f>'CDPS TRUOC DC'!F117</f>
        <v>0</v>
      </c>
      <c r="E117" s="99">
        <f>'CDPS TRUOC DC'!G117</f>
        <v>0</v>
      </c>
      <c r="F117" s="115"/>
      <c r="G117" s="115"/>
      <c r="H117" s="115"/>
      <c r="I117" s="115"/>
      <c r="J117" s="115"/>
      <c r="K117" s="115"/>
      <c r="L117" s="115"/>
      <c r="M117" s="115"/>
      <c r="N117" s="115"/>
      <c r="O117" s="115"/>
      <c r="P117" s="115"/>
      <c r="Q117" s="115"/>
      <c r="R117" s="115"/>
      <c r="S117" s="115"/>
      <c r="T117" s="115"/>
      <c r="U117" s="115"/>
      <c r="V117" s="127"/>
      <c r="W117" s="127"/>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f t="shared" si="4"/>
        <v>0</v>
      </c>
      <c r="CY117" s="115">
        <f t="shared" si="5"/>
        <v>0</v>
      </c>
      <c r="CZ117" s="102">
        <f t="shared" si="6"/>
        <v>0</v>
      </c>
      <c r="DA117" s="102">
        <f t="shared" si="7"/>
        <v>0</v>
      </c>
      <c r="DB117" s="103">
        <f>A117-'CDPS TRUOC DC'!A117</f>
        <v>0</v>
      </c>
    </row>
    <row r="118" spans="1:106" s="135" customFormat="1" ht="12.75">
      <c r="A118" s="129">
        <v>911</v>
      </c>
      <c r="B118" s="130" t="s">
        <v>1820</v>
      </c>
      <c r="C118" s="131" t="s">
        <v>1205</v>
      </c>
      <c r="D118" s="99">
        <f>'CDPS TRUOC DC'!F118</f>
        <v>0</v>
      </c>
      <c r="E118" s="99">
        <f>'CDPS TRUOC DC'!G118</f>
        <v>0</v>
      </c>
      <c r="F118" s="132"/>
      <c r="G118" s="132"/>
      <c r="H118" s="132"/>
      <c r="I118" s="132"/>
      <c r="J118" s="132"/>
      <c r="K118" s="132"/>
      <c r="L118" s="132"/>
      <c r="M118" s="132"/>
      <c r="N118" s="132"/>
      <c r="O118" s="132"/>
      <c r="P118" s="132"/>
      <c r="Q118" s="132"/>
      <c r="R118" s="132"/>
      <c r="S118" s="132"/>
      <c r="T118" s="132"/>
      <c r="U118" s="132"/>
      <c r="V118" s="133"/>
      <c r="W118" s="133"/>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132"/>
      <c r="CT118" s="132"/>
      <c r="CU118" s="132"/>
      <c r="CV118" s="132"/>
      <c r="CW118" s="132"/>
      <c r="CX118" s="132">
        <f t="shared" si="4"/>
        <v>0</v>
      </c>
      <c r="CY118" s="132">
        <f t="shared" si="5"/>
        <v>0</v>
      </c>
      <c r="CZ118" s="134">
        <f t="shared" si="6"/>
        <v>0</v>
      </c>
      <c r="DA118" s="134">
        <f t="shared" si="7"/>
        <v>0</v>
      </c>
      <c r="DB118" s="103">
        <f>A118-'CDPS TRUOC DC'!A118</f>
        <v>0</v>
      </c>
    </row>
    <row r="119" spans="1:105" s="140" customFormat="1" ht="12.75">
      <c r="A119" s="136"/>
      <c r="B119" s="137"/>
      <c r="C119" s="138" t="s">
        <v>1206</v>
      </c>
      <c r="D119" s="139">
        <f aca="true" t="shared" si="8" ref="D119:AI119">SUMIF($B$7:$B$118,$B$8,D7:D118)</f>
        <v>0</v>
      </c>
      <c r="E119" s="139">
        <f t="shared" si="8"/>
        <v>0</v>
      </c>
      <c r="F119" s="139">
        <f t="shared" si="8"/>
        <v>0</v>
      </c>
      <c r="G119" s="139">
        <f t="shared" si="8"/>
        <v>0</v>
      </c>
      <c r="H119" s="139">
        <f t="shared" si="8"/>
        <v>0</v>
      </c>
      <c r="I119" s="139">
        <f t="shared" si="8"/>
        <v>0</v>
      </c>
      <c r="J119" s="139">
        <f t="shared" si="8"/>
        <v>0</v>
      </c>
      <c r="K119" s="139">
        <f t="shared" si="8"/>
        <v>0</v>
      </c>
      <c r="L119" s="139">
        <f t="shared" si="8"/>
        <v>0</v>
      </c>
      <c r="M119" s="139">
        <f t="shared" si="8"/>
        <v>0</v>
      </c>
      <c r="N119" s="139">
        <f t="shared" si="8"/>
        <v>0</v>
      </c>
      <c r="O119" s="139">
        <f t="shared" si="8"/>
        <v>0</v>
      </c>
      <c r="P119" s="139">
        <f t="shared" si="8"/>
        <v>0</v>
      </c>
      <c r="Q119" s="139">
        <f t="shared" si="8"/>
        <v>0</v>
      </c>
      <c r="R119" s="139">
        <f t="shared" si="8"/>
        <v>0</v>
      </c>
      <c r="S119" s="139">
        <f t="shared" si="8"/>
        <v>0</v>
      </c>
      <c r="T119" s="139">
        <f t="shared" si="8"/>
        <v>0</v>
      </c>
      <c r="U119" s="139">
        <f t="shared" si="8"/>
        <v>0</v>
      </c>
      <c r="V119" s="139">
        <f t="shared" si="8"/>
        <v>0</v>
      </c>
      <c r="W119" s="139">
        <f t="shared" si="8"/>
        <v>0</v>
      </c>
      <c r="X119" s="139">
        <f t="shared" si="8"/>
        <v>0</v>
      </c>
      <c r="Y119" s="139">
        <f t="shared" si="8"/>
        <v>0</v>
      </c>
      <c r="Z119" s="139">
        <f t="shared" si="8"/>
        <v>0</v>
      </c>
      <c r="AA119" s="139">
        <f t="shared" si="8"/>
        <v>0</v>
      </c>
      <c r="AB119" s="139">
        <f t="shared" si="8"/>
        <v>0</v>
      </c>
      <c r="AC119" s="139">
        <f t="shared" si="8"/>
        <v>0</v>
      </c>
      <c r="AD119" s="139">
        <f t="shared" si="8"/>
        <v>0</v>
      </c>
      <c r="AE119" s="139">
        <f t="shared" si="8"/>
        <v>0</v>
      </c>
      <c r="AF119" s="139">
        <f t="shared" si="8"/>
        <v>0</v>
      </c>
      <c r="AG119" s="139">
        <f t="shared" si="8"/>
        <v>0</v>
      </c>
      <c r="AH119" s="139">
        <f t="shared" si="8"/>
        <v>0</v>
      </c>
      <c r="AI119" s="139">
        <f t="shared" si="8"/>
        <v>0</v>
      </c>
      <c r="AJ119" s="139">
        <f aca="true" t="shared" si="9" ref="AJ119:BO119">SUMIF($B$7:$B$118,$B$8,AJ7:AJ118)</f>
        <v>0</v>
      </c>
      <c r="AK119" s="139">
        <f t="shared" si="9"/>
        <v>0</v>
      </c>
      <c r="AL119" s="139">
        <f t="shared" si="9"/>
        <v>0</v>
      </c>
      <c r="AM119" s="139">
        <f t="shared" si="9"/>
        <v>0</v>
      </c>
      <c r="AN119" s="139">
        <f t="shared" si="9"/>
        <v>0</v>
      </c>
      <c r="AO119" s="139">
        <f t="shared" si="9"/>
        <v>0</v>
      </c>
      <c r="AP119" s="139">
        <f t="shared" si="9"/>
        <v>0</v>
      </c>
      <c r="AQ119" s="139">
        <f t="shared" si="9"/>
        <v>0</v>
      </c>
      <c r="AR119" s="139">
        <f t="shared" si="9"/>
        <v>0</v>
      </c>
      <c r="AS119" s="139">
        <f t="shared" si="9"/>
        <v>0</v>
      </c>
      <c r="AT119" s="139">
        <f t="shared" si="9"/>
        <v>0</v>
      </c>
      <c r="AU119" s="139">
        <f t="shared" si="9"/>
        <v>0</v>
      </c>
      <c r="AV119" s="139">
        <f t="shared" si="9"/>
        <v>0</v>
      </c>
      <c r="AW119" s="139">
        <f t="shared" si="9"/>
        <v>0</v>
      </c>
      <c r="AX119" s="139">
        <f t="shared" si="9"/>
        <v>0</v>
      </c>
      <c r="AY119" s="139">
        <f t="shared" si="9"/>
        <v>0</v>
      </c>
      <c r="AZ119" s="139">
        <f t="shared" si="9"/>
        <v>0</v>
      </c>
      <c r="BA119" s="139">
        <f t="shared" si="9"/>
        <v>0</v>
      </c>
      <c r="BB119" s="139">
        <f t="shared" si="9"/>
        <v>0</v>
      </c>
      <c r="BC119" s="139">
        <f t="shared" si="9"/>
        <v>0</v>
      </c>
      <c r="BD119" s="139">
        <f t="shared" si="9"/>
        <v>0</v>
      </c>
      <c r="BE119" s="139">
        <f t="shared" si="9"/>
        <v>0</v>
      </c>
      <c r="BF119" s="139">
        <f t="shared" si="9"/>
        <v>0</v>
      </c>
      <c r="BG119" s="139">
        <f t="shared" si="9"/>
        <v>0</v>
      </c>
      <c r="BH119" s="139">
        <f t="shared" si="9"/>
        <v>0</v>
      </c>
      <c r="BI119" s="139">
        <f t="shared" si="9"/>
        <v>0</v>
      </c>
      <c r="BJ119" s="139">
        <f t="shared" si="9"/>
        <v>0</v>
      </c>
      <c r="BK119" s="139">
        <f t="shared" si="9"/>
        <v>0</v>
      </c>
      <c r="BL119" s="139">
        <f t="shared" si="9"/>
        <v>0</v>
      </c>
      <c r="BM119" s="139">
        <f t="shared" si="9"/>
        <v>0</v>
      </c>
      <c r="BN119" s="139">
        <f t="shared" si="9"/>
        <v>0</v>
      </c>
      <c r="BO119" s="139">
        <f t="shared" si="9"/>
        <v>0</v>
      </c>
      <c r="BP119" s="139">
        <f aca="true" t="shared" si="10" ref="BP119:CU119">SUMIF($B$7:$B$118,$B$8,BP7:BP118)</f>
        <v>0</v>
      </c>
      <c r="BQ119" s="139">
        <f t="shared" si="10"/>
        <v>0</v>
      </c>
      <c r="BR119" s="139">
        <f t="shared" si="10"/>
        <v>0</v>
      </c>
      <c r="BS119" s="139">
        <f t="shared" si="10"/>
        <v>0</v>
      </c>
      <c r="BT119" s="139">
        <f t="shared" si="10"/>
        <v>0</v>
      </c>
      <c r="BU119" s="139">
        <f t="shared" si="10"/>
        <v>0</v>
      </c>
      <c r="BV119" s="139">
        <f t="shared" si="10"/>
        <v>0</v>
      </c>
      <c r="BW119" s="139">
        <f t="shared" si="10"/>
        <v>0</v>
      </c>
      <c r="BX119" s="139">
        <f t="shared" si="10"/>
        <v>0</v>
      </c>
      <c r="BY119" s="139">
        <f t="shared" si="10"/>
        <v>0</v>
      </c>
      <c r="BZ119" s="139">
        <f t="shared" si="10"/>
        <v>0</v>
      </c>
      <c r="CA119" s="139">
        <f t="shared" si="10"/>
        <v>0</v>
      </c>
      <c r="CB119" s="139">
        <f t="shared" si="10"/>
        <v>0</v>
      </c>
      <c r="CC119" s="139">
        <f t="shared" si="10"/>
        <v>0</v>
      </c>
      <c r="CD119" s="139">
        <f t="shared" si="10"/>
        <v>0</v>
      </c>
      <c r="CE119" s="139">
        <f t="shared" si="10"/>
        <v>0</v>
      </c>
      <c r="CF119" s="139">
        <f t="shared" si="10"/>
        <v>0</v>
      </c>
      <c r="CG119" s="139">
        <f t="shared" si="10"/>
        <v>0</v>
      </c>
      <c r="CH119" s="139">
        <f t="shared" si="10"/>
        <v>0</v>
      </c>
      <c r="CI119" s="139">
        <f t="shared" si="10"/>
        <v>0</v>
      </c>
      <c r="CJ119" s="139">
        <f t="shared" si="10"/>
        <v>0</v>
      </c>
      <c r="CK119" s="139">
        <f t="shared" si="10"/>
        <v>0</v>
      </c>
      <c r="CL119" s="139">
        <f t="shared" si="10"/>
        <v>0</v>
      </c>
      <c r="CM119" s="139">
        <f t="shared" si="10"/>
        <v>0</v>
      </c>
      <c r="CN119" s="139">
        <f t="shared" si="10"/>
        <v>0</v>
      </c>
      <c r="CO119" s="139">
        <f t="shared" si="10"/>
        <v>0</v>
      </c>
      <c r="CP119" s="139">
        <f t="shared" si="10"/>
        <v>0</v>
      </c>
      <c r="CQ119" s="139">
        <f t="shared" si="10"/>
        <v>0</v>
      </c>
      <c r="CR119" s="139">
        <f t="shared" si="10"/>
        <v>0</v>
      </c>
      <c r="CS119" s="139">
        <f t="shared" si="10"/>
        <v>0</v>
      </c>
      <c r="CT119" s="139">
        <f t="shared" si="10"/>
        <v>0</v>
      </c>
      <c r="CU119" s="139">
        <f t="shared" si="10"/>
        <v>0</v>
      </c>
      <c r="CV119" s="139">
        <f aca="true" t="shared" si="11" ref="CV119:DA119">SUMIF($B$7:$B$118,$B$8,CV7:CV118)</f>
        <v>0</v>
      </c>
      <c r="CW119" s="139">
        <f t="shared" si="11"/>
        <v>0</v>
      </c>
      <c r="CX119" s="139">
        <f t="shared" si="11"/>
        <v>0</v>
      </c>
      <c r="CY119" s="139">
        <f t="shared" si="11"/>
        <v>0</v>
      </c>
      <c r="CZ119" s="139">
        <f t="shared" si="11"/>
        <v>0</v>
      </c>
      <c r="DA119" s="139">
        <f t="shared" si="11"/>
        <v>0</v>
      </c>
    </row>
    <row r="120" spans="4:105" ht="15">
      <c r="D120" s="141"/>
      <c r="E120" s="141">
        <f>+D119-E119</f>
        <v>0</v>
      </c>
      <c r="F120" s="141"/>
      <c r="G120" s="141">
        <f>+F119-G119</f>
        <v>0</v>
      </c>
      <c r="H120" s="141"/>
      <c r="I120" s="141">
        <f>+H119-I119</f>
        <v>0</v>
      </c>
      <c r="J120" s="141"/>
      <c r="K120" s="141">
        <f>+J119-K119</f>
        <v>0</v>
      </c>
      <c r="L120" s="141"/>
      <c r="M120" s="141">
        <f>+L119-M119</f>
        <v>0</v>
      </c>
      <c r="N120" s="141"/>
      <c r="O120" s="141">
        <f>+N119-O119</f>
        <v>0</v>
      </c>
      <c r="P120" s="141"/>
      <c r="Q120" s="141">
        <f>+P119-Q119</f>
        <v>0</v>
      </c>
      <c r="R120" s="141"/>
      <c r="S120" s="141">
        <f>+R119-S119</f>
        <v>0</v>
      </c>
      <c r="T120" s="141"/>
      <c r="U120" s="141">
        <f>+T119-U119</f>
        <v>0</v>
      </c>
      <c r="V120" s="141"/>
      <c r="W120" s="141">
        <f>+V119-W119</f>
        <v>0</v>
      </c>
      <c r="X120" s="141"/>
      <c r="Y120" s="141">
        <f>+X119-Y119</f>
        <v>0</v>
      </c>
      <c r="Z120" s="141"/>
      <c r="AA120" s="141">
        <f>+Z119-AA119</f>
        <v>0</v>
      </c>
      <c r="AB120" s="141"/>
      <c r="AC120" s="141">
        <f>+AB119-AC119</f>
        <v>0</v>
      </c>
      <c r="AD120" s="141"/>
      <c r="AE120" s="141">
        <f>+AD119-AE119</f>
        <v>0</v>
      </c>
      <c r="AF120" s="141"/>
      <c r="AG120" s="141">
        <f>+AF119-AG119</f>
        <v>0</v>
      </c>
      <c r="AH120" s="141"/>
      <c r="AI120" s="141">
        <f>+AH119-AI119</f>
        <v>0</v>
      </c>
      <c r="AJ120" s="141"/>
      <c r="AK120" s="141">
        <f>+AJ119-AK119</f>
        <v>0</v>
      </c>
      <c r="AL120" s="141"/>
      <c r="AM120" s="141">
        <f>+AL119-AM119</f>
        <v>0</v>
      </c>
      <c r="AN120" s="141"/>
      <c r="AO120" s="141">
        <f>+AN119-AO119</f>
        <v>0</v>
      </c>
      <c r="AP120" s="141"/>
      <c r="AQ120" s="141">
        <f>+AP119-AQ119</f>
        <v>0</v>
      </c>
      <c r="AR120" s="141"/>
      <c r="AS120" s="141">
        <f>+AR119-AS119</f>
        <v>0</v>
      </c>
      <c r="AT120" s="141"/>
      <c r="AU120" s="141">
        <f>+AT119-AU119</f>
        <v>0</v>
      </c>
      <c r="AV120" s="141"/>
      <c r="AW120" s="141">
        <f>+AV119-AW119</f>
        <v>0</v>
      </c>
      <c r="AX120" s="141"/>
      <c r="AY120" s="141">
        <f>+AX119-AY119</f>
        <v>0</v>
      </c>
      <c r="AZ120" s="141"/>
      <c r="BA120" s="141">
        <f>+AZ119-BA119</f>
        <v>0</v>
      </c>
      <c r="BB120" s="141"/>
      <c r="BC120" s="141">
        <f>+BB119-BC119</f>
        <v>0</v>
      </c>
      <c r="BD120" s="141"/>
      <c r="BE120" s="141">
        <f>+BD119-BE119</f>
        <v>0</v>
      </c>
      <c r="BF120" s="141"/>
      <c r="BG120" s="141">
        <f>+BF119-BG119</f>
        <v>0</v>
      </c>
      <c r="BH120" s="141"/>
      <c r="BI120" s="141">
        <f>+BH119-BI119</f>
        <v>0</v>
      </c>
      <c r="BJ120" s="141"/>
      <c r="BK120" s="141">
        <f>+BJ119-BK119</f>
        <v>0</v>
      </c>
      <c r="BL120" s="141"/>
      <c r="BM120" s="141">
        <f>+BL119-BM119</f>
        <v>0</v>
      </c>
      <c r="BN120" s="141"/>
      <c r="BO120" s="141">
        <f>+BN119-BO119</f>
        <v>0</v>
      </c>
      <c r="BP120" s="141"/>
      <c r="BQ120" s="141">
        <f>+BP119-BQ119</f>
        <v>0</v>
      </c>
      <c r="BR120" s="141"/>
      <c r="BS120" s="141">
        <f>+BR119-BS119</f>
        <v>0</v>
      </c>
      <c r="BT120" s="141"/>
      <c r="BU120" s="141">
        <f>+BT119-BU119</f>
        <v>0</v>
      </c>
      <c r="BV120" s="141"/>
      <c r="BW120" s="141">
        <f>+BV119-BW119</f>
        <v>0</v>
      </c>
      <c r="BX120" s="141"/>
      <c r="BY120" s="141">
        <f>+BX119-BY119</f>
        <v>0</v>
      </c>
      <c r="BZ120" s="141"/>
      <c r="CA120" s="141">
        <f>+BZ119-CA119</f>
        <v>0</v>
      </c>
      <c r="CB120" s="141"/>
      <c r="CC120" s="141">
        <f>+CB119-CC119</f>
        <v>0</v>
      </c>
      <c r="CD120" s="141"/>
      <c r="CE120" s="141">
        <f>+CD119-CE119</f>
        <v>0</v>
      </c>
      <c r="CF120" s="141"/>
      <c r="CG120" s="141">
        <f>+CF119-CG119</f>
        <v>0</v>
      </c>
      <c r="CH120" s="141"/>
      <c r="CI120" s="141">
        <f>+CH119-CI119</f>
        <v>0</v>
      </c>
      <c r="CJ120" s="141"/>
      <c r="CK120" s="141">
        <f>+CJ119-CK119</f>
        <v>0</v>
      </c>
      <c r="CL120" s="141"/>
      <c r="CM120" s="141">
        <f>+CL119-CM119</f>
        <v>0</v>
      </c>
      <c r="CN120" s="141"/>
      <c r="CO120" s="141">
        <f>+CN119-CO119</f>
        <v>0</v>
      </c>
      <c r="CP120" s="141"/>
      <c r="CQ120" s="141">
        <f>+CP119-CQ119</f>
        <v>0</v>
      </c>
      <c r="CR120" s="141"/>
      <c r="CS120" s="141">
        <f>+CR119-CS119</f>
        <v>0</v>
      </c>
      <c r="CT120" s="141"/>
      <c r="CU120" s="141">
        <f>+CT119-CU119</f>
        <v>0</v>
      </c>
      <c r="CV120" s="141"/>
      <c r="CW120" s="141">
        <f>+CV119-CW119</f>
        <v>0</v>
      </c>
      <c r="CX120" s="141"/>
      <c r="CY120" s="141">
        <f>+CX119-CY119</f>
        <v>0</v>
      </c>
      <c r="DA120" s="76">
        <f>+DA119-CZ119</f>
        <v>0</v>
      </c>
    </row>
    <row r="121" spans="4:5" ht="15">
      <c r="D121" s="73">
        <f>+D119-'CDPS TRUOC DC'!F119</f>
        <v>0</v>
      </c>
      <c r="E121" s="73">
        <f>+E119-'CDPS TRUOC DC'!G119</f>
        <v>0</v>
      </c>
    </row>
  </sheetData>
  <sheetProtection/>
  <mergeCells count="52">
    <mergeCell ref="CX5:CY5"/>
    <mergeCell ref="CZ5:DA5"/>
    <mergeCell ref="CP5:CQ5"/>
    <mergeCell ref="CR5:CS5"/>
    <mergeCell ref="CT5:CU5"/>
    <mergeCell ref="CV5:CW5"/>
    <mergeCell ref="CH5:CI5"/>
    <mergeCell ref="CJ5:CK5"/>
    <mergeCell ref="CL5:CM5"/>
    <mergeCell ref="CN5:CO5"/>
    <mergeCell ref="BZ5:CA5"/>
    <mergeCell ref="CB5:CC5"/>
    <mergeCell ref="CD5:CE5"/>
    <mergeCell ref="CF5:CG5"/>
    <mergeCell ref="BR5:BS5"/>
    <mergeCell ref="BT5:BU5"/>
    <mergeCell ref="BV5:BW5"/>
    <mergeCell ref="BX5:BY5"/>
    <mergeCell ref="BJ5:BK5"/>
    <mergeCell ref="BL5:BM5"/>
    <mergeCell ref="BN5:BO5"/>
    <mergeCell ref="BP5:BQ5"/>
    <mergeCell ref="BB5:BC5"/>
    <mergeCell ref="BD5:BE5"/>
    <mergeCell ref="BF5:BG5"/>
    <mergeCell ref="BH5:BI5"/>
    <mergeCell ref="AT5:AU5"/>
    <mergeCell ref="AV5:AW5"/>
    <mergeCell ref="AX5:AY5"/>
    <mergeCell ref="AZ5:BA5"/>
    <mergeCell ref="Z5:AA5"/>
    <mergeCell ref="AB5:AC5"/>
    <mergeCell ref="A3:DA3"/>
    <mergeCell ref="D5:E5"/>
    <mergeCell ref="F5:G5"/>
    <mergeCell ref="H5:I5"/>
    <mergeCell ref="J5:K5"/>
    <mergeCell ref="L5:M5"/>
    <mergeCell ref="AL5:AM5"/>
    <mergeCell ref="AN5:AO5"/>
    <mergeCell ref="AP5:AQ5"/>
    <mergeCell ref="AR5:AS5"/>
    <mergeCell ref="AD5:AE5"/>
    <mergeCell ref="AF5:AG5"/>
    <mergeCell ref="AH5:AI5"/>
    <mergeCell ref="AJ5:AK5"/>
    <mergeCell ref="V5:W5"/>
    <mergeCell ref="X5:Y5"/>
    <mergeCell ref="N5:O5"/>
    <mergeCell ref="P5:Q5"/>
    <mergeCell ref="R5:S5"/>
    <mergeCell ref="T5:U5"/>
  </mergeCells>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130"/>
  <sheetViews>
    <sheetView zoomScalePageLayoutView="0" workbookViewId="0" topLeftCell="A1">
      <pane xSplit="3" ySplit="6" topLeftCell="D107" activePane="bottomRight" state="frozen"/>
      <selection pane="topLeft" activeCell="A1" sqref="A1"/>
      <selection pane="topRight" activeCell="D1" sqref="D1"/>
      <selection pane="bottomLeft" activeCell="A7" sqref="A7"/>
      <selection pane="bottomRight" activeCell="G117" sqref="G117"/>
    </sheetView>
  </sheetViews>
  <sheetFormatPr defaultColWidth="9.140625" defaultRowHeight="12.75"/>
  <cols>
    <col min="1" max="1" width="7.00390625" style="18" customWidth="1"/>
    <col min="2" max="2" width="7.00390625" style="19" customWidth="1"/>
    <col min="3" max="3" width="25.57421875" style="18" customWidth="1"/>
    <col min="4" max="5" width="15.7109375" style="142" customWidth="1"/>
    <col min="6" max="6" width="17.8515625" style="142" customWidth="1"/>
    <col min="7" max="7" width="18.28125" style="142" customWidth="1"/>
    <col min="8" max="9" width="16.140625" style="142" customWidth="1"/>
    <col min="10" max="11" width="16.00390625" style="142" customWidth="1"/>
    <col min="12" max="12" width="15.57421875" style="142" customWidth="1"/>
    <col min="13" max="13" width="15.7109375" style="18" customWidth="1"/>
    <col min="14" max="16384" width="9.140625" style="18" customWidth="1"/>
  </cols>
  <sheetData>
    <row r="1" spans="1:9" s="142" customFormat="1" ht="19.5" customHeight="1">
      <c r="A1" s="20" t="e">
        <f>#REF!</f>
        <v>#REF!</v>
      </c>
      <c r="B1" s="143"/>
      <c r="C1" s="144"/>
      <c r="D1" s="144"/>
      <c r="E1" s="144"/>
      <c r="F1" s="144"/>
      <c r="G1" s="144"/>
      <c r="H1" s="144"/>
      <c r="I1" s="144"/>
    </row>
    <row r="2" spans="1:9" s="28" customFormat="1" ht="16.5">
      <c r="A2" s="20" t="e">
        <f>#REF!</f>
        <v>#REF!</v>
      </c>
      <c r="B2" s="145"/>
      <c r="C2" s="146"/>
      <c r="D2" s="146"/>
      <c r="E2" s="146"/>
      <c r="F2" s="146"/>
      <c r="G2" s="146"/>
      <c r="H2" s="146"/>
      <c r="I2" s="146"/>
    </row>
    <row r="3" spans="1:9" s="28" customFormat="1" ht="15.75">
      <c r="A3" s="24" t="s">
        <v>1207</v>
      </c>
      <c r="B3" s="145"/>
      <c r="C3" s="146"/>
      <c r="D3" s="146"/>
      <c r="E3" s="146"/>
      <c r="F3" s="146"/>
      <c r="G3" s="146"/>
      <c r="H3" s="146"/>
      <c r="I3" s="146"/>
    </row>
    <row r="4" spans="1:12" s="32" customFormat="1" ht="12.75">
      <c r="A4" s="147"/>
      <c r="B4" s="148"/>
      <c r="C4" s="147"/>
      <c r="D4" s="147"/>
      <c r="E4" s="147"/>
      <c r="F4" s="147"/>
      <c r="G4" s="147"/>
      <c r="H4" s="147"/>
      <c r="I4" s="147"/>
      <c r="J4" s="149"/>
      <c r="K4" s="149"/>
      <c r="L4" s="149"/>
    </row>
    <row r="5" spans="1:12" s="154" customFormat="1" ht="24" customHeight="1">
      <c r="A5" s="150" t="s">
        <v>1809</v>
      </c>
      <c r="B5" s="151"/>
      <c r="C5" s="152" t="s">
        <v>1810</v>
      </c>
      <c r="D5" s="1073" t="str">
        <f>'CDPS TRUOC DC'!D5</f>
        <v>  DƯ ĐẦU KỲ  </v>
      </c>
      <c r="E5" s="1073"/>
      <c r="F5" s="1073" t="str">
        <f>'CDPS TRUOC DC'!F5</f>
        <v>  PHÁT SINH  </v>
      </c>
      <c r="G5" s="1073"/>
      <c r="H5" s="1074" t="str">
        <f>'CDPS TRUOC DC'!H5</f>
        <v>  DƯ CUỐI KỲ  </v>
      </c>
      <c r="I5" s="1074"/>
      <c r="J5" s="1075" t="s">
        <v>1208</v>
      </c>
      <c r="K5" s="1075"/>
      <c r="L5" s="153" t="s">
        <v>1209</v>
      </c>
    </row>
    <row r="6" spans="1:12" s="154" customFormat="1" ht="17.25" customHeight="1">
      <c r="A6" s="155" t="s">
        <v>1816</v>
      </c>
      <c r="B6" s="156" t="s">
        <v>1817</v>
      </c>
      <c r="C6" s="157"/>
      <c r="D6" s="157" t="str">
        <f>'CDPS TRUOC DC'!D6</f>
        <v>  NỢ   </v>
      </c>
      <c r="E6" s="157" t="str">
        <f>'CDPS TRUOC DC'!E6</f>
        <v>  CÓ  </v>
      </c>
      <c r="F6" s="157" t="str">
        <f>'CDPS TRUOC DC'!F6</f>
        <v>  NỢ   </v>
      </c>
      <c r="G6" s="157" t="str">
        <f>'CDPS TRUOC DC'!G6</f>
        <v>  CÓ  </v>
      </c>
      <c r="H6" s="157" t="str">
        <f>'CDPS TRUOC DC'!H6</f>
        <v>  NỢ   </v>
      </c>
      <c r="I6" s="157" t="str">
        <f>'CDPS TRUOC DC'!I6</f>
        <v>  CÓ  </v>
      </c>
      <c r="J6" s="158"/>
      <c r="K6" s="159"/>
      <c r="L6" s="160"/>
    </row>
    <row r="7" spans="1:12" ht="12.75" customHeight="1">
      <c r="A7" s="44">
        <v>111</v>
      </c>
      <c r="B7" s="45" t="s">
        <v>1820</v>
      </c>
      <c r="C7" s="46" t="s">
        <v>1821</v>
      </c>
      <c r="D7" s="47"/>
      <c r="E7" s="161">
        <f>'CDPS TRUOC DC'!E7</f>
        <v>0</v>
      </c>
      <c r="F7" s="162">
        <f>'BT DC'!CZ7</f>
        <v>0</v>
      </c>
      <c r="G7" s="162">
        <f>'BT DC'!DA7</f>
        <v>0</v>
      </c>
      <c r="H7" s="161">
        <f aca="true" t="shared" si="0" ref="H7:H38">IF(D7+F7-E7-G7&gt;0,D7+F7-E7-G7,0)</f>
        <v>0</v>
      </c>
      <c r="I7" s="163">
        <f aca="true" t="shared" si="1" ref="I7:I38">IF(E7+G7-D7-F7&gt;0,E7+G7-D7-F7,0)</f>
        <v>0</v>
      </c>
      <c r="J7" s="164"/>
      <c r="K7" s="165"/>
      <c r="L7" s="166">
        <f aca="true" t="shared" si="2" ref="L7:L38">IF(I7=0,H7-J7+K7,I7-K7+J7)</f>
        <v>0</v>
      </c>
    </row>
    <row r="8" spans="1:12" ht="12.75" customHeight="1">
      <c r="A8" s="53">
        <v>112</v>
      </c>
      <c r="B8" s="54" t="s">
        <v>1820</v>
      </c>
      <c r="C8" s="55" t="s">
        <v>1822</v>
      </c>
      <c r="D8" s="56"/>
      <c r="E8" s="167">
        <f>'CDPS TRUOC DC'!E8</f>
        <v>0</v>
      </c>
      <c r="F8" s="168">
        <f>'BT DC'!CZ8</f>
        <v>0</v>
      </c>
      <c r="G8" s="168">
        <f>'BT DC'!DA8</f>
        <v>0</v>
      </c>
      <c r="H8" s="167">
        <f t="shared" si="0"/>
        <v>0</v>
      </c>
      <c r="I8" s="169">
        <f t="shared" si="1"/>
        <v>0</v>
      </c>
      <c r="J8" s="164"/>
      <c r="K8" s="165"/>
      <c r="L8" s="166">
        <f t="shared" si="2"/>
        <v>0</v>
      </c>
    </row>
    <row r="9" spans="1:12" ht="12.75" customHeight="1">
      <c r="A9" s="53">
        <v>113</v>
      </c>
      <c r="B9" s="54" t="s">
        <v>1820</v>
      </c>
      <c r="C9" s="55" t="s">
        <v>1823</v>
      </c>
      <c r="D9" s="56"/>
      <c r="E9" s="167">
        <f>'CDPS TRUOC DC'!E9</f>
        <v>0</v>
      </c>
      <c r="F9" s="167">
        <f>'BT DC'!CZ9</f>
        <v>0</v>
      </c>
      <c r="G9" s="167">
        <f>'BT DC'!DA9</f>
        <v>0</v>
      </c>
      <c r="H9" s="167">
        <f t="shared" si="0"/>
        <v>0</v>
      </c>
      <c r="I9" s="169">
        <f t="shared" si="1"/>
        <v>0</v>
      </c>
      <c r="J9" s="164"/>
      <c r="K9" s="165"/>
      <c r="L9" s="166">
        <f t="shared" si="2"/>
        <v>0</v>
      </c>
    </row>
    <row r="10" spans="1:12" ht="12.75" customHeight="1">
      <c r="A10" s="53">
        <v>121</v>
      </c>
      <c r="B10" s="54" t="s">
        <v>1820</v>
      </c>
      <c r="C10" s="55" t="s">
        <v>1824</v>
      </c>
      <c r="D10" s="56"/>
      <c r="E10" s="167">
        <f>'CDPS TRUOC DC'!E10</f>
        <v>0</v>
      </c>
      <c r="F10" s="167">
        <f>'BT DC'!CZ10</f>
        <v>0</v>
      </c>
      <c r="G10" s="167">
        <f>'BT DC'!DA10</f>
        <v>0</v>
      </c>
      <c r="H10" s="167">
        <f t="shared" si="0"/>
        <v>0</v>
      </c>
      <c r="I10" s="169">
        <f t="shared" si="1"/>
        <v>0</v>
      </c>
      <c r="J10" s="164"/>
      <c r="K10" s="165"/>
      <c r="L10" s="166">
        <f t="shared" si="2"/>
        <v>0</v>
      </c>
    </row>
    <row r="11" spans="1:12" ht="12.75" customHeight="1">
      <c r="A11" s="53">
        <v>128</v>
      </c>
      <c r="B11" s="54" t="s">
        <v>1820</v>
      </c>
      <c r="C11" s="55" t="s">
        <v>1825</v>
      </c>
      <c r="D11" s="56"/>
      <c r="E11" s="167">
        <f>'CDPS TRUOC DC'!E11</f>
        <v>0</v>
      </c>
      <c r="F11" s="167">
        <f>'BT DC'!CZ11</f>
        <v>0</v>
      </c>
      <c r="G11" s="167">
        <f>'BT DC'!DA11</f>
        <v>0</v>
      </c>
      <c r="H11" s="167">
        <f t="shared" si="0"/>
        <v>0</v>
      </c>
      <c r="I11" s="169">
        <f t="shared" si="1"/>
        <v>0</v>
      </c>
      <c r="J11" s="164"/>
      <c r="K11" s="165"/>
      <c r="L11" s="166">
        <f t="shared" si="2"/>
        <v>0</v>
      </c>
    </row>
    <row r="12" spans="1:12" ht="12.75" customHeight="1">
      <c r="A12" s="53">
        <v>129</v>
      </c>
      <c r="B12" s="54" t="s">
        <v>1820</v>
      </c>
      <c r="C12" s="55" t="s">
        <v>1826</v>
      </c>
      <c r="D12" s="49"/>
      <c r="E12" s="168">
        <f>'CDPS TRUOC DC'!E12</f>
        <v>0</v>
      </c>
      <c r="F12" s="167">
        <f>'BT DC'!CZ12</f>
        <v>0</v>
      </c>
      <c r="G12" s="167">
        <f>'BT DC'!DA12</f>
        <v>0</v>
      </c>
      <c r="H12" s="167">
        <f t="shared" si="0"/>
        <v>0</v>
      </c>
      <c r="I12" s="169">
        <f t="shared" si="1"/>
        <v>0</v>
      </c>
      <c r="J12" s="164"/>
      <c r="K12" s="165"/>
      <c r="L12" s="166">
        <f t="shared" si="2"/>
        <v>0</v>
      </c>
    </row>
    <row r="13" spans="1:12" ht="12.75" customHeight="1">
      <c r="A13" s="53">
        <v>131</v>
      </c>
      <c r="B13" s="54" t="s">
        <v>1820</v>
      </c>
      <c r="C13" s="49" t="s">
        <v>1210</v>
      </c>
      <c r="D13" s="56"/>
      <c r="E13" s="168">
        <f>'CDPS TRUOC DC'!E13</f>
        <v>0</v>
      </c>
      <c r="F13" s="168">
        <f>'BT DC'!CZ13</f>
        <v>0</v>
      </c>
      <c r="G13" s="168">
        <f>'BT DC'!DA13</f>
        <v>0</v>
      </c>
      <c r="H13" s="167">
        <f t="shared" si="0"/>
        <v>0</v>
      </c>
      <c r="I13" s="169">
        <f t="shared" si="1"/>
        <v>0</v>
      </c>
      <c r="J13" s="164"/>
      <c r="K13" s="165">
        <f>(E13-D13)+G13-F13</f>
        <v>0</v>
      </c>
      <c r="L13" s="166">
        <f t="shared" si="2"/>
        <v>0</v>
      </c>
    </row>
    <row r="14" spans="1:12" ht="12.75" customHeight="1">
      <c r="A14" s="53">
        <v>131</v>
      </c>
      <c r="B14" s="54" t="s">
        <v>1820</v>
      </c>
      <c r="C14" s="49" t="s">
        <v>1211</v>
      </c>
      <c r="D14" s="49"/>
      <c r="E14" s="167">
        <f>'CDPS TRUOC DC'!E14</f>
        <v>0</v>
      </c>
      <c r="F14" s="167">
        <f>'BT DC'!CZ14</f>
        <v>0</v>
      </c>
      <c r="G14" s="167">
        <f>'BT DC'!DA14</f>
        <v>0</v>
      </c>
      <c r="H14" s="167">
        <f t="shared" si="0"/>
        <v>0</v>
      </c>
      <c r="I14" s="169">
        <f t="shared" si="1"/>
        <v>0</v>
      </c>
      <c r="J14" s="164"/>
      <c r="K14" s="165"/>
      <c r="L14" s="166">
        <f t="shared" si="2"/>
        <v>0</v>
      </c>
    </row>
    <row r="15" spans="1:12" ht="12.75" customHeight="1">
      <c r="A15" s="53">
        <v>133</v>
      </c>
      <c r="B15" s="54" t="s">
        <v>1820</v>
      </c>
      <c r="C15" s="49" t="s">
        <v>1829</v>
      </c>
      <c r="D15" s="49"/>
      <c r="E15" s="167">
        <f>'CDPS TRUOC DC'!E15</f>
        <v>0</v>
      </c>
      <c r="F15" s="168">
        <f>'BT DC'!CZ15</f>
        <v>0</v>
      </c>
      <c r="G15" s="168">
        <f>'BT DC'!DA15</f>
        <v>0</v>
      </c>
      <c r="H15" s="167">
        <f t="shared" si="0"/>
        <v>0</v>
      </c>
      <c r="I15" s="169">
        <f t="shared" si="1"/>
        <v>0</v>
      </c>
      <c r="J15" s="164"/>
      <c r="K15" s="165"/>
      <c r="L15" s="166">
        <f t="shared" si="2"/>
        <v>0</v>
      </c>
    </row>
    <row r="16" spans="1:12" ht="12.75" customHeight="1">
      <c r="A16" s="53">
        <v>136</v>
      </c>
      <c r="B16" s="54" t="s">
        <v>1820</v>
      </c>
      <c r="C16" s="49" t="s">
        <v>1830</v>
      </c>
      <c r="D16" s="56"/>
      <c r="E16" s="167">
        <f>'CDPS TRUOC DC'!E16</f>
        <v>0</v>
      </c>
      <c r="F16" s="168">
        <f>'BT DC'!CZ16</f>
        <v>0</v>
      </c>
      <c r="G16" s="168">
        <f>'BT DC'!DA16</f>
        <v>0</v>
      </c>
      <c r="H16" s="167">
        <f t="shared" si="0"/>
        <v>0</v>
      </c>
      <c r="I16" s="169">
        <f t="shared" si="1"/>
        <v>0</v>
      </c>
      <c r="J16" s="164"/>
      <c r="K16" s="165"/>
      <c r="L16" s="166">
        <f t="shared" si="2"/>
        <v>0</v>
      </c>
    </row>
    <row r="17" spans="1:12" ht="12.75" customHeight="1">
      <c r="A17" s="53">
        <v>136</v>
      </c>
      <c r="B17" s="54" t="s">
        <v>1820</v>
      </c>
      <c r="C17" s="49" t="s">
        <v>1831</v>
      </c>
      <c r="D17" s="49"/>
      <c r="E17" s="167">
        <f>'CDPS TRUOC DC'!E17</f>
        <v>0</v>
      </c>
      <c r="F17" s="167">
        <f>'BT DC'!CZ17</f>
        <v>0</v>
      </c>
      <c r="G17" s="167">
        <f>'BT DC'!DA17</f>
        <v>0</v>
      </c>
      <c r="H17" s="167">
        <f t="shared" si="0"/>
        <v>0</v>
      </c>
      <c r="I17" s="169">
        <f t="shared" si="1"/>
        <v>0</v>
      </c>
      <c r="J17" s="164"/>
      <c r="K17" s="165"/>
      <c r="L17" s="166">
        <f t="shared" si="2"/>
        <v>0</v>
      </c>
    </row>
    <row r="18" spans="1:12" ht="12.75" customHeight="1">
      <c r="A18" s="53">
        <v>138</v>
      </c>
      <c r="B18" s="54" t="s">
        <v>1820</v>
      </c>
      <c r="C18" s="55" t="s">
        <v>1832</v>
      </c>
      <c r="D18" s="56"/>
      <c r="E18" s="168">
        <f>'CDPS TRUOC DC'!E18</f>
        <v>0</v>
      </c>
      <c r="F18" s="168">
        <f>'BT DC'!CZ18</f>
        <v>0</v>
      </c>
      <c r="G18" s="168">
        <f>'BT DC'!DA18</f>
        <v>0</v>
      </c>
      <c r="H18" s="167">
        <f t="shared" si="0"/>
        <v>0</v>
      </c>
      <c r="I18" s="169">
        <f t="shared" si="1"/>
        <v>0</v>
      </c>
      <c r="J18" s="164"/>
      <c r="K18" s="165"/>
      <c r="L18" s="166">
        <f t="shared" si="2"/>
        <v>0</v>
      </c>
    </row>
    <row r="19" spans="1:12" ht="12.75" customHeight="1">
      <c r="A19" s="53"/>
      <c r="B19" s="54">
        <v>1381</v>
      </c>
      <c r="C19" s="55" t="s">
        <v>1833</v>
      </c>
      <c r="D19" s="49"/>
      <c r="E19" s="167">
        <f>'CDPS TRUOC DC'!E19</f>
        <v>0</v>
      </c>
      <c r="F19" s="167">
        <f>'BT DC'!CZ19</f>
        <v>0</v>
      </c>
      <c r="G19" s="167">
        <f>'BT DC'!DA19</f>
        <v>0</v>
      </c>
      <c r="H19" s="167">
        <f t="shared" si="0"/>
        <v>0</v>
      </c>
      <c r="I19" s="169">
        <f t="shared" si="1"/>
        <v>0</v>
      </c>
      <c r="J19" s="164"/>
      <c r="K19" s="165"/>
      <c r="L19" s="166">
        <f t="shared" si="2"/>
        <v>0</v>
      </c>
    </row>
    <row r="20" spans="1:12" ht="12.75" customHeight="1">
      <c r="A20" s="53"/>
      <c r="B20" s="54">
        <v>1388</v>
      </c>
      <c r="C20" s="55" t="s">
        <v>1834</v>
      </c>
      <c r="D20" s="56"/>
      <c r="E20" s="167">
        <f>'CDPS TRUOC DC'!E20</f>
        <v>0</v>
      </c>
      <c r="F20" s="167">
        <f>'BT DC'!CZ20</f>
        <v>0</v>
      </c>
      <c r="G20" s="167">
        <f>'BT DC'!DA20</f>
        <v>0</v>
      </c>
      <c r="H20" s="167">
        <f t="shared" si="0"/>
        <v>0</v>
      </c>
      <c r="I20" s="169">
        <f t="shared" si="1"/>
        <v>0</v>
      </c>
      <c r="J20" s="164"/>
      <c r="K20" s="165"/>
      <c r="L20" s="166">
        <f t="shared" si="2"/>
        <v>0</v>
      </c>
    </row>
    <row r="21" spans="1:12" ht="12.75" customHeight="1">
      <c r="A21" s="53">
        <v>139</v>
      </c>
      <c r="B21" s="54" t="s">
        <v>1820</v>
      </c>
      <c r="C21" s="55" t="s">
        <v>1835</v>
      </c>
      <c r="D21" s="49"/>
      <c r="E21" s="168">
        <f>'CDPS TRUOC DC'!E21</f>
        <v>0</v>
      </c>
      <c r="F21" s="167">
        <f>'BT DC'!CZ21</f>
        <v>0</v>
      </c>
      <c r="G21" s="167">
        <f>'BT DC'!DA21</f>
        <v>0</v>
      </c>
      <c r="H21" s="167">
        <f t="shared" si="0"/>
        <v>0</v>
      </c>
      <c r="I21" s="169">
        <f t="shared" si="1"/>
        <v>0</v>
      </c>
      <c r="J21" s="164"/>
      <c r="K21" s="165"/>
      <c r="L21" s="166">
        <f t="shared" si="2"/>
        <v>0</v>
      </c>
    </row>
    <row r="22" spans="1:12" ht="12.75" customHeight="1">
      <c r="A22" s="53">
        <v>141</v>
      </c>
      <c r="B22" s="54" t="s">
        <v>1820</v>
      </c>
      <c r="C22" s="49" t="s">
        <v>1836</v>
      </c>
      <c r="D22" s="56"/>
      <c r="E22" s="167">
        <f>'CDPS TRUOC DC'!E22</f>
        <v>0</v>
      </c>
      <c r="F22" s="167">
        <f>'BT DC'!CZ22</f>
        <v>0</v>
      </c>
      <c r="G22" s="167">
        <f>'BT DC'!DA22</f>
        <v>0</v>
      </c>
      <c r="H22" s="167">
        <f t="shared" si="0"/>
        <v>0</v>
      </c>
      <c r="I22" s="169">
        <f t="shared" si="1"/>
        <v>0</v>
      </c>
      <c r="J22" s="164"/>
      <c r="K22" s="165"/>
      <c r="L22" s="166">
        <f t="shared" si="2"/>
        <v>0</v>
      </c>
    </row>
    <row r="23" spans="1:12" ht="12.75" customHeight="1">
      <c r="A23" s="53">
        <v>142</v>
      </c>
      <c r="B23" s="54" t="s">
        <v>1820</v>
      </c>
      <c r="C23" s="49" t="s">
        <v>1837</v>
      </c>
      <c r="D23" s="56"/>
      <c r="E23" s="167">
        <f>'CDPS TRUOC DC'!E23</f>
        <v>0</v>
      </c>
      <c r="F23" s="168">
        <f>'BT DC'!CZ23</f>
        <v>0</v>
      </c>
      <c r="G23" s="168">
        <f>'BT DC'!DA23</f>
        <v>0</v>
      </c>
      <c r="H23" s="167">
        <f t="shared" si="0"/>
        <v>0</v>
      </c>
      <c r="I23" s="169">
        <f t="shared" si="1"/>
        <v>0</v>
      </c>
      <c r="J23" s="164"/>
      <c r="K23" s="165"/>
      <c r="L23" s="166">
        <f t="shared" si="2"/>
        <v>0</v>
      </c>
    </row>
    <row r="24" spans="1:12" ht="12.75" customHeight="1">
      <c r="A24" s="53">
        <v>144</v>
      </c>
      <c r="B24" s="54" t="s">
        <v>1820</v>
      </c>
      <c r="C24" s="49" t="s">
        <v>1838</v>
      </c>
      <c r="D24" s="49"/>
      <c r="E24" s="167">
        <f>'CDPS TRUOC DC'!E24</f>
        <v>0</v>
      </c>
      <c r="F24" s="168">
        <f>'BT DC'!CZ24</f>
        <v>0</v>
      </c>
      <c r="G24" s="167">
        <f>'BT DC'!DA24</f>
        <v>0</v>
      </c>
      <c r="H24" s="167">
        <f t="shared" si="0"/>
        <v>0</v>
      </c>
      <c r="I24" s="169">
        <f t="shared" si="1"/>
        <v>0</v>
      </c>
      <c r="J24" s="164"/>
      <c r="K24" s="165"/>
      <c r="L24" s="166">
        <f t="shared" si="2"/>
        <v>0</v>
      </c>
    </row>
    <row r="25" spans="1:12" ht="12.75" customHeight="1">
      <c r="A25" s="53">
        <v>151</v>
      </c>
      <c r="B25" s="54" t="s">
        <v>1820</v>
      </c>
      <c r="C25" s="49" t="s">
        <v>1839</v>
      </c>
      <c r="D25" s="49"/>
      <c r="E25" s="167">
        <f>'CDPS TRUOC DC'!E25</f>
        <v>0</v>
      </c>
      <c r="F25" s="167">
        <f>'BT DC'!CZ25</f>
        <v>0</v>
      </c>
      <c r="G25" s="167">
        <f>'BT DC'!DA25</f>
        <v>0</v>
      </c>
      <c r="H25" s="167">
        <f t="shared" si="0"/>
        <v>0</v>
      </c>
      <c r="I25" s="169">
        <f t="shared" si="1"/>
        <v>0</v>
      </c>
      <c r="J25" s="164"/>
      <c r="K25" s="165"/>
      <c r="L25" s="166">
        <f t="shared" si="2"/>
        <v>0</v>
      </c>
    </row>
    <row r="26" spans="1:12" ht="12.75" customHeight="1">
      <c r="A26" s="53">
        <v>152</v>
      </c>
      <c r="B26" s="54" t="s">
        <v>1820</v>
      </c>
      <c r="C26" s="55" t="s">
        <v>1840</v>
      </c>
      <c r="D26" s="56"/>
      <c r="E26" s="167">
        <f>'CDPS TRUOC DC'!E26</f>
        <v>0</v>
      </c>
      <c r="F26" s="167">
        <f>'BT DC'!CZ26</f>
        <v>0</v>
      </c>
      <c r="G26" s="167">
        <f>'BT DC'!DA26</f>
        <v>0</v>
      </c>
      <c r="H26" s="167">
        <f t="shared" si="0"/>
        <v>0</v>
      </c>
      <c r="I26" s="169">
        <f t="shared" si="1"/>
        <v>0</v>
      </c>
      <c r="J26" s="170"/>
      <c r="K26" s="165"/>
      <c r="L26" s="166">
        <f t="shared" si="2"/>
        <v>0</v>
      </c>
    </row>
    <row r="27" spans="1:12" ht="12.75" customHeight="1">
      <c r="A27" s="53">
        <v>153</v>
      </c>
      <c r="B27" s="54" t="s">
        <v>1820</v>
      </c>
      <c r="C27" s="55" t="s">
        <v>1841</v>
      </c>
      <c r="D27" s="49"/>
      <c r="E27" s="167">
        <f>'CDPS TRUOC DC'!E27</f>
        <v>0</v>
      </c>
      <c r="F27" s="167">
        <f>'BT DC'!CZ27</f>
        <v>0</v>
      </c>
      <c r="G27" s="167">
        <f>'BT DC'!DA27</f>
        <v>0</v>
      </c>
      <c r="H27" s="167">
        <f t="shared" si="0"/>
        <v>0</v>
      </c>
      <c r="I27" s="169">
        <f t="shared" si="1"/>
        <v>0</v>
      </c>
      <c r="J27" s="164"/>
      <c r="K27" s="165"/>
      <c r="L27" s="166">
        <f t="shared" si="2"/>
        <v>0</v>
      </c>
    </row>
    <row r="28" spans="1:12" ht="12.75" customHeight="1">
      <c r="A28" s="53">
        <v>154</v>
      </c>
      <c r="B28" s="54" t="s">
        <v>1820</v>
      </c>
      <c r="C28" s="55" t="s">
        <v>1842</v>
      </c>
      <c r="D28" s="49"/>
      <c r="E28" s="167">
        <f>'CDPS TRUOC DC'!E28</f>
        <v>0</v>
      </c>
      <c r="F28" s="167">
        <f>'BT DC'!CZ28</f>
        <v>0</v>
      </c>
      <c r="G28" s="167">
        <f>'BT DC'!DA28</f>
        <v>0</v>
      </c>
      <c r="H28" s="167">
        <f t="shared" si="0"/>
        <v>0</v>
      </c>
      <c r="I28" s="169">
        <f t="shared" si="1"/>
        <v>0</v>
      </c>
      <c r="J28" s="164"/>
      <c r="K28" s="165"/>
      <c r="L28" s="166">
        <f t="shared" si="2"/>
        <v>0</v>
      </c>
    </row>
    <row r="29" spans="1:12" ht="12.75" customHeight="1">
      <c r="A29" s="53">
        <v>155</v>
      </c>
      <c r="B29" s="54" t="s">
        <v>1820</v>
      </c>
      <c r="C29" s="55" t="s">
        <v>1843</v>
      </c>
      <c r="D29" s="49"/>
      <c r="E29" s="167">
        <f>'CDPS TRUOC DC'!E29</f>
        <v>0</v>
      </c>
      <c r="F29" s="167">
        <f>'BT DC'!CZ29</f>
        <v>0</v>
      </c>
      <c r="G29" s="167">
        <f>'BT DC'!DA29</f>
        <v>0</v>
      </c>
      <c r="H29" s="167">
        <f t="shared" si="0"/>
        <v>0</v>
      </c>
      <c r="I29" s="169">
        <f t="shared" si="1"/>
        <v>0</v>
      </c>
      <c r="J29" s="164"/>
      <c r="K29" s="165"/>
      <c r="L29" s="166">
        <f t="shared" si="2"/>
        <v>0</v>
      </c>
    </row>
    <row r="30" spans="1:12" ht="12.75" customHeight="1">
      <c r="A30" s="53">
        <v>156</v>
      </c>
      <c r="B30" s="54" t="s">
        <v>1820</v>
      </c>
      <c r="C30" s="49" t="s">
        <v>1844</v>
      </c>
      <c r="D30" s="56"/>
      <c r="E30" s="167">
        <f>'CDPS TRUOC DC'!E30</f>
        <v>0</v>
      </c>
      <c r="F30" s="168">
        <f>'BT DC'!CZ30</f>
        <v>0</v>
      </c>
      <c r="G30" s="168">
        <f>'BT DC'!DA30</f>
        <v>0</v>
      </c>
      <c r="H30" s="167">
        <f t="shared" si="0"/>
        <v>0</v>
      </c>
      <c r="I30" s="169">
        <f t="shared" si="1"/>
        <v>0</v>
      </c>
      <c r="J30" s="164"/>
      <c r="K30" s="165"/>
      <c r="L30" s="166">
        <f t="shared" si="2"/>
        <v>0</v>
      </c>
    </row>
    <row r="31" spans="1:12" ht="12.75" customHeight="1">
      <c r="A31" s="53">
        <v>157</v>
      </c>
      <c r="B31" s="54" t="s">
        <v>1820</v>
      </c>
      <c r="C31" s="49" t="s">
        <v>1845</v>
      </c>
      <c r="D31" s="49"/>
      <c r="E31" s="167">
        <f>'CDPS TRUOC DC'!E31</f>
        <v>0</v>
      </c>
      <c r="F31" s="167">
        <f>'BT DC'!CZ31</f>
        <v>0</v>
      </c>
      <c r="G31" s="167">
        <f>'BT DC'!DA31</f>
        <v>0</v>
      </c>
      <c r="H31" s="167">
        <f t="shared" si="0"/>
        <v>0</v>
      </c>
      <c r="I31" s="169">
        <f t="shared" si="1"/>
        <v>0</v>
      </c>
      <c r="J31" s="164"/>
      <c r="K31" s="165"/>
      <c r="L31" s="166">
        <f t="shared" si="2"/>
        <v>0</v>
      </c>
    </row>
    <row r="32" spans="1:12" ht="12.75" customHeight="1">
      <c r="A32" s="53">
        <v>158</v>
      </c>
      <c r="B32" s="54" t="s">
        <v>1820</v>
      </c>
      <c r="C32" s="49" t="s">
        <v>1846</v>
      </c>
      <c r="D32" s="49"/>
      <c r="E32" s="167">
        <f>'CDPS TRUOC DC'!E32</f>
        <v>0</v>
      </c>
      <c r="F32" s="167">
        <f>'BT DC'!CZ32</f>
        <v>0</v>
      </c>
      <c r="G32" s="167">
        <f>'BT DC'!DA32</f>
        <v>0</v>
      </c>
      <c r="H32" s="167">
        <f t="shared" si="0"/>
        <v>0</v>
      </c>
      <c r="I32" s="169">
        <f t="shared" si="1"/>
        <v>0</v>
      </c>
      <c r="J32" s="164"/>
      <c r="K32" s="165"/>
      <c r="L32" s="166">
        <f t="shared" si="2"/>
        <v>0</v>
      </c>
    </row>
    <row r="33" spans="1:12" ht="12.75" customHeight="1">
      <c r="A33" s="53">
        <v>159</v>
      </c>
      <c r="B33" s="54" t="s">
        <v>1820</v>
      </c>
      <c r="C33" s="49" t="s">
        <v>1847</v>
      </c>
      <c r="D33" s="49"/>
      <c r="E33" s="167">
        <f>'CDPS TRUOC DC'!E33</f>
        <v>0</v>
      </c>
      <c r="F33" s="167">
        <f>'BT DC'!CZ33</f>
        <v>0</v>
      </c>
      <c r="G33" s="167">
        <f>'BT DC'!DA33</f>
        <v>0</v>
      </c>
      <c r="H33" s="167">
        <f t="shared" si="0"/>
        <v>0</v>
      </c>
      <c r="I33" s="169">
        <f t="shared" si="1"/>
        <v>0</v>
      </c>
      <c r="J33" s="164"/>
      <c r="K33" s="165"/>
      <c r="L33" s="166">
        <f t="shared" si="2"/>
        <v>0</v>
      </c>
    </row>
    <row r="34" spans="1:12" ht="12.75" customHeight="1">
      <c r="A34" s="53">
        <v>161</v>
      </c>
      <c r="B34" s="54" t="s">
        <v>1820</v>
      </c>
      <c r="C34" s="49" t="s">
        <v>1848</v>
      </c>
      <c r="D34" s="49"/>
      <c r="E34" s="167">
        <f>'CDPS TRUOC DC'!E34</f>
        <v>0</v>
      </c>
      <c r="F34" s="167">
        <f>'BT DC'!CZ34</f>
        <v>0</v>
      </c>
      <c r="G34" s="167">
        <f>'BT DC'!DA34</f>
        <v>0</v>
      </c>
      <c r="H34" s="167">
        <f t="shared" si="0"/>
        <v>0</v>
      </c>
      <c r="I34" s="169">
        <f t="shared" si="1"/>
        <v>0</v>
      </c>
      <c r="J34" s="164"/>
      <c r="K34" s="165"/>
      <c r="L34" s="166">
        <f t="shared" si="2"/>
        <v>0</v>
      </c>
    </row>
    <row r="35" spans="1:12" ht="12.75" customHeight="1">
      <c r="A35" s="53">
        <v>211</v>
      </c>
      <c r="B35" s="54" t="s">
        <v>1820</v>
      </c>
      <c r="C35" s="49" t="s">
        <v>1849</v>
      </c>
      <c r="D35" s="56"/>
      <c r="E35" s="167">
        <f>'CDPS TRUOC DC'!E35</f>
        <v>0</v>
      </c>
      <c r="F35" s="168">
        <f>'BT DC'!CZ35</f>
        <v>0</v>
      </c>
      <c r="G35" s="168">
        <f>'BT DC'!DA35</f>
        <v>0</v>
      </c>
      <c r="H35" s="167">
        <f t="shared" si="0"/>
        <v>0</v>
      </c>
      <c r="I35" s="169">
        <f t="shared" si="1"/>
        <v>0</v>
      </c>
      <c r="J35" s="164"/>
      <c r="K35" s="165"/>
      <c r="L35" s="166">
        <f t="shared" si="2"/>
        <v>0</v>
      </c>
    </row>
    <row r="36" spans="1:12" ht="12.75" customHeight="1">
      <c r="A36" s="53">
        <v>212</v>
      </c>
      <c r="B36" s="54" t="s">
        <v>1820</v>
      </c>
      <c r="C36" s="49" t="s">
        <v>1850</v>
      </c>
      <c r="D36" s="49"/>
      <c r="E36" s="167">
        <f>'CDPS TRUOC DC'!E36</f>
        <v>0</v>
      </c>
      <c r="F36" s="167">
        <f>'BT DC'!CZ36</f>
        <v>0</v>
      </c>
      <c r="G36" s="167">
        <f>'BT DC'!DA36</f>
        <v>0</v>
      </c>
      <c r="H36" s="167">
        <f t="shared" si="0"/>
        <v>0</v>
      </c>
      <c r="I36" s="169">
        <f t="shared" si="1"/>
        <v>0</v>
      </c>
      <c r="J36" s="164"/>
      <c r="K36" s="165"/>
      <c r="L36" s="166">
        <f t="shared" si="2"/>
        <v>0</v>
      </c>
    </row>
    <row r="37" spans="1:12" ht="12.75" customHeight="1">
      <c r="A37" s="53">
        <v>213</v>
      </c>
      <c r="B37" s="54" t="s">
        <v>1820</v>
      </c>
      <c r="C37" s="49" t="s">
        <v>1851</v>
      </c>
      <c r="D37" s="56"/>
      <c r="E37" s="167">
        <f>'CDPS TRUOC DC'!E37</f>
        <v>0</v>
      </c>
      <c r="F37" s="167">
        <f>'BT DC'!CZ37</f>
        <v>0</v>
      </c>
      <c r="G37" s="167">
        <f>'BT DC'!DA37</f>
        <v>0</v>
      </c>
      <c r="H37" s="167">
        <f t="shared" si="0"/>
        <v>0</v>
      </c>
      <c r="I37" s="169">
        <f t="shared" si="1"/>
        <v>0</v>
      </c>
      <c r="J37" s="164"/>
      <c r="K37" s="165"/>
      <c r="L37" s="166">
        <f t="shared" si="2"/>
        <v>0</v>
      </c>
    </row>
    <row r="38" spans="1:12" ht="12.75" customHeight="1">
      <c r="A38" s="53">
        <v>214</v>
      </c>
      <c r="B38" s="54" t="s">
        <v>1820</v>
      </c>
      <c r="C38" s="49" t="s">
        <v>1852</v>
      </c>
      <c r="D38" s="49"/>
      <c r="E38" s="167">
        <f>'CDPS TRUOC DC'!E38</f>
        <v>0</v>
      </c>
      <c r="F38" s="167">
        <f>'BT DC'!CZ38</f>
        <v>0</v>
      </c>
      <c r="G38" s="167">
        <f>'BT DC'!DA38</f>
        <v>0</v>
      </c>
      <c r="H38" s="167">
        <f t="shared" si="0"/>
        <v>0</v>
      </c>
      <c r="I38" s="169">
        <f t="shared" si="1"/>
        <v>0</v>
      </c>
      <c r="J38" s="164"/>
      <c r="K38" s="165"/>
      <c r="L38" s="166">
        <f t="shared" si="2"/>
        <v>0</v>
      </c>
    </row>
    <row r="39" spans="1:12" ht="12.75" customHeight="1">
      <c r="A39" s="53"/>
      <c r="B39" s="54">
        <v>2141</v>
      </c>
      <c r="C39" s="49" t="s">
        <v>1853</v>
      </c>
      <c r="D39" s="56"/>
      <c r="E39" s="168">
        <f>'CDPS TRUOC DC'!E39</f>
        <v>0</v>
      </c>
      <c r="F39" s="168">
        <f>'BT DC'!CZ39</f>
        <v>0</v>
      </c>
      <c r="G39" s="168">
        <f>'BT DC'!DA39</f>
        <v>0</v>
      </c>
      <c r="H39" s="167">
        <f aca="true" t="shared" si="3" ref="H39:H70">IF(D39+F39-E39-G39&gt;0,D39+F39-E39-G39,0)</f>
        <v>0</v>
      </c>
      <c r="I39" s="169">
        <f aca="true" t="shared" si="4" ref="I39:I70">IF(E39+G39-D39-F39&gt;0,E39+G39-D39-F39,0)</f>
        <v>0</v>
      </c>
      <c r="J39" s="164"/>
      <c r="K39" s="165"/>
      <c r="L39" s="166">
        <f aca="true" t="shared" si="5" ref="L39:L70">IF(I39=0,H39-J39+K39,I39-K39+J39)</f>
        <v>0</v>
      </c>
    </row>
    <row r="40" spans="1:12" ht="12.75" customHeight="1">
      <c r="A40" s="53"/>
      <c r="B40" s="54">
        <v>2142</v>
      </c>
      <c r="C40" s="49" t="s">
        <v>1854</v>
      </c>
      <c r="D40" s="56"/>
      <c r="E40" s="167">
        <f>'CDPS TRUOC DC'!E40</f>
        <v>0</v>
      </c>
      <c r="F40" s="167">
        <f>'BT DC'!CZ40</f>
        <v>0</v>
      </c>
      <c r="G40" s="167">
        <f>'BT DC'!DA40</f>
        <v>0</v>
      </c>
      <c r="H40" s="167">
        <f t="shared" si="3"/>
        <v>0</v>
      </c>
      <c r="I40" s="169">
        <f t="shared" si="4"/>
        <v>0</v>
      </c>
      <c r="J40" s="164"/>
      <c r="K40" s="165"/>
      <c r="L40" s="166">
        <f t="shared" si="5"/>
        <v>0</v>
      </c>
    </row>
    <row r="41" spans="1:12" ht="12.75" customHeight="1">
      <c r="A41" s="53"/>
      <c r="B41" s="54">
        <v>2143</v>
      </c>
      <c r="C41" s="49" t="s">
        <v>1855</v>
      </c>
      <c r="D41" s="56"/>
      <c r="E41" s="168">
        <f>'CDPS TRUOC DC'!E41</f>
        <v>0</v>
      </c>
      <c r="F41" s="168">
        <f>'BT DC'!CZ41</f>
        <v>0</v>
      </c>
      <c r="G41" s="168">
        <f>'BT DC'!DA41</f>
        <v>0</v>
      </c>
      <c r="H41" s="167">
        <f t="shared" si="3"/>
        <v>0</v>
      </c>
      <c r="I41" s="169">
        <f t="shared" si="4"/>
        <v>0</v>
      </c>
      <c r="J41" s="164"/>
      <c r="K41" s="165"/>
      <c r="L41" s="166">
        <f t="shared" si="5"/>
        <v>0</v>
      </c>
    </row>
    <row r="42" spans="1:12" ht="12.75" customHeight="1">
      <c r="A42" s="53"/>
      <c r="B42" s="54">
        <v>2147</v>
      </c>
      <c r="C42" s="49" t="s">
        <v>1856</v>
      </c>
      <c r="D42" s="49"/>
      <c r="E42" s="167">
        <f>'CDPS TRUOC DC'!E42</f>
        <v>0</v>
      </c>
      <c r="F42" s="167">
        <f>'BT DC'!CZ42</f>
        <v>0</v>
      </c>
      <c r="G42" s="167">
        <f>'BT DC'!DA42</f>
        <v>0</v>
      </c>
      <c r="H42" s="167">
        <f t="shared" si="3"/>
        <v>0</v>
      </c>
      <c r="I42" s="169">
        <f t="shared" si="4"/>
        <v>0</v>
      </c>
      <c r="J42" s="164"/>
      <c r="K42" s="165"/>
      <c r="L42" s="166">
        <f t="shared" si="5"/>
        <v>0</v>
      </c>
    </row>
    <row r="43" spans="1:12" ht="12.75" customHeight="1">
      <c r="A43" s="53">
        <v>217</v>
      </c>
      <c r="B43" s="54" t="s">
        <v>1820</v>
      </c>
      <c r="C43" s="49" t="s">
        <v>1857</v>
      </c>
      <c r="D43" s="49"/>
      <c r="E43" s="167">
        <f>'CDPS TRUOC DC'!E43</f>
        <v>0</v>
      </c>
      <c r="F43" s="167">
        <f>'BT DC'!CZ43</f>
        <v>0</v>
      </c>
      <c r="G43" s="167">
        <f>'BT DC'!DA43</f>
        <v>0</v>
      </c>
      <c r="H43" s="167">
        <f t="shared" si="3"/>
        <v>0</v>
      </c>
      <c r="I43" s="169">
        <f t="shared" si="4"/>
        <v>0</v>
      </c>
      <c r="J43" s="164"/>
      <c r="K43" s="165"/>
      <c r="L43" s="166">
        <f t="shared" si="5"/>
        <v>0</v>
      </c>
    </row>
    <row r="44" spans="1:12" ht="12.75" customHeight="1">
      <c r="A44" s="53">
        <v>221</v>
      </c>
      <c r="B44" s="54" t="s">
        <v>1820</v>
      </c>
      <c r="C44" s="49" t="s">
        <v>1212</v>
      </c>
      <c r="D44" s="56"/>
      <c r="E44" s="167">
        <f>'CDPS TRUOC DC'!E44</f>
        <v>0</v>
      </c>
      <c r="F44" s="167">
        <f>'BT DC'!CZ44</f>
        <v>0</v>
      </c>
      <c r="G44" s="167">
        <f>'BT DC'!DA44</f>
        <v>0</v>
      </c>
      <c r="H44" s="167">
        <f t="shared" si="3"/>
        <v>0</v>
      </c>
      <c r="I44" s="169">
        <f t="shared" si="4"/>
        <v>0</v>
      </c>
      <c r="J44" s="164"/>
      <c r="K44" s="165"/>
      <c r="L44" s="166">
        <f t="shared" si="5"/>
        <v>0</v>
      </c>
    </row>
    <row r="45" spans="1:12" ht="12.75" customHeight="1">
      <c r="A45" s="53">
        <v>222</v>
      </c>
      <c r="B45" s="54" t="s">
        <v>1820</v>
      </c>
      <c r="C45" s="49" t="s">
        <v>1859</v>
      </c>
      <c r="D45" s="49"/>
      <c r="E45" s="167">
        <f>'CDPS TRUOC DC'!E45</f>
        <v>0</v>
      </c>
      <c r="F45" s="167">
        <f>'BT DC'!CZ45</f>
        <v>0</v>
      </c>
      <c r="G45" s="167">
        <f>'BT DC'!DA45</f>
        <v>0</v>
      </c>
      <c r="H45" s="167">
        <f t="shared" si="3"/>
        <v>0</v>
      </c>
      <c r="I45" s="169">
        <f t="shared" si="4"/>
        <v>0</v>
      </c>
      <c r="J45" s="164"/>
      <c r="K45" s="165"/>
      <c r="L45" s="166">
        <f t="shared" si="5"/>
        <v>0</v>
      </c>
    </row>
    <row r="46" spans="1:12" ht="12.75" customHeight="1">
      <c r="A46" s="53">
        <v>223</v>
      </c>
      <c r="B46" s="54" t="s">
        <v>1820</v>
      </c>
      <c r="C46" s="49" t="s">
        <v>1860</v>
      </c>
      <c r="D46" s="49"/>
      <c r="E46" s="167">
        <f>'CDPS TRUOC DC'!E46</f>
        <v>0</v>
      </c>
      <c r="F46" s="167">
        <f>'BT DC'!CZ46</f>
        <v>0</v>
      </c>
      <c r="G46" s="167">
        <f>'BT DC'!DA46</f>
        <v>0</v>
      </c>
      <c r="H46" s="167">
        <f t="shared" si="3"/>
        <v>0</v>
      </c>
      <c r="I46" s="169">
        <f t="shared" si="4"/>
        <v>0</v>
      </c>
      <c r="J46" s="164"/>
      <c r="K46" s="165"/>
      <c r="L46" s="166">
        <f t="shared" si="5"/>
        <v>0</v>
      </c>
    </row>
    <row r="47" spans="1:12" ht="12.75" customHeight="1">
      <c r="A47" s="53">
        <v>228</v>
      </c>
      <c r="B47" s="54" t="s">
        <v>1820</v>
      </c>
      <c r="C47" s="49" t="s">
        <v>1861</v>
      </c>
      <c r="D47" s="56"/>
      <c r="E47" s="167">
        <f>'CDPS TRUOC DC'!E47</f>
        <v>0</v>
      </c>
      <c r="F47" s="167">
        <f>'BT DC'!CZ47</f>
        <v>0</v>
      </c>
      <c r="G47" s="167">
        <f>'BT DC'!DA47</f>
        <v>0</v>
      </c>
      <c r="H47" s="167">
        <f t="shared" si="3"/>
        <v>0</v>
      </c>
      <c r="I47" s="169">
        <f t="shared" si="4"/>
        <v>0</v>
      </c>
      <c r="J47" s="164"/>
      <c r="K47" s="165"/>
      <c r="L47" s="166">
        <f t="shared" si="5"/>
        <v>0</v>
      </c>
    </row>
    <row r="48" spans="1:12" ht="12.75" customHeight="1">
      <c r="A48" s="53">
        <v>229</v>
      </c>
      <c r="B48" s="54" t="s">
        <v>1820</v>
      </c>
      <c r="C48" s="49" t="s">
        <v>1862</v>
      </c>
      <c r="D48" s="49"/>
      <c r="E48" s="167">
        <f>'CDPS TRUOC DC'!E48</f>
        <v>0</v>
      </c>
      <c r="F48" s="167">
        <f>'BT DC'!CZ48</f>
        <v>0</v>
      </c>
      <c r="G48" s="167">
        <f>'BT DC'!DA48</f>
        <v>0</v>
      </c>
      <c r="H48" s="167">
        <f t="shared" si="3"/>
        <v>0</v>
      </c>
      <c r="I48" s="169">
        <f t="shared" si="4"/>
        <v>0</v>
      </c>
      <c r="J48" s="164"/>
      <c r="K48" s="165"/>
      <c r="L48" s="166">
        <f t="shared" si="5"/>
        <v>0</v>
      </c>
    </row>
    <row r="49" spans="1:12" ht="12.75" customHeight="1">
      <c r="A49" s="53">
        <v>241</v>
      </c>
      <c r="B49" s="54" t="s">
        <v>1820</v>
      </c>
      <c r="C49" s="49" t="s">
        <v>1863</v>
      </c>
      <c r="D49" s="56"/>
      <c r="E49" s="167">
        <f>'CDPS TRUOC DC'!E49</f>
        <v>0</v>
      </c>
      <c r="F49" s="168">
        <f>'BT DC'!CZ49</f>
        <v>0</v>
      </c>
      <c r="G49" s="168">
        <f>'BT DC'!DA49</f>
        <v>0</v>
      </c>
      <c r="H49" s="167">
        <f t="shared" si="3"/>
        <v>0</v>
      </c>
      <c r="I49" s="169">
        <f t="shared" si="4"/>
        <v>0</v>
      </c>
      <c r="J49" s="164"/>
      <c r="K49" s="165"/>
      <c r="L49" s="166">
        <f t="shared" si="5"/>
        <v>0</v>
      </c>
    </row>
    <row r="50" spans="1:12" ht="12.75" customHeight="1">
      <c r="A50" s="53">
        <v>242</v>
      </c>
      <c r="B50" s="54" t="s">
        <v>1820</v>
      </c>
      <c r="C50" s="49" t="s">
        <v>1864</v>
      </c>
      <c r="D50" s="56"/>
      <c r="E50" s="167">
        <f>'CDPS TRUOC DC'!E50</f>
        <v>0</v>
      </c>
      <c r="F50" s="167">
        <f>'BT DC'!CZ50</f>
        <v>0</v>
      </c>
      <c r="G50" s="167">
        <f>'BT DC'!DA50</f>
        <v>0</v>
      </c>
      <c r="H50" s="167">
        <f t="shared" si="3"/>
        <v>0</v>
      </c>
      <c r="I50" s="169">
        <f t="shared" si="4"/>
        <v>0</v>
      </c>
      <c r="J50" s="164"/>
      <c r="K50" s="165"/>
      <c r="L50" s="166">
        <f t="shared" si="5"/>
        <v>0</v>
      </c>
    </row>
    <row r="51" spans="1:12" ht="12.75" customHeight="1">
      <c r="A51" s="53">
        <v>243</v>
      </c>
      <c r="B51" s="54" t="s">
        <v>1820</v>
      </c>
      <c r="C51" s="49" t="s">
        <v>1865</v>
      </c>
      <c r="D51" s="49"/>
      <c r="E51" s="167">
        <f>'CDPS TRUOC DC'!E51</f>
        <v>0</v>
      </c>
      <c r="F51" s="167">
        <f>'BT DC'!CZ51</f>
        <v>0</v>
      </c>
      <c r="G51" s="167">
        <f>'BT DC'!DA51</f>
        <v>0</v>
      </c>
      <c r="H51" s="167">
        <f t="shared" si="3"/>
        <v>0</v>
      </c>
      <c r="I51" s="169">
        <f t="shared" si="4"/>
        <v>0</v>
      </c>
      <c r="J51" s="164"/>
      <c r="K51" s="165"/>
      <c r="L51" s="166">
        <f t="shared" si="5"/>
        <v>0</v>
      </c>
    </row>
    <row r="52" spans="1:12" ht="12.75" customHeight="1">
      <c r="A52" s="53">
        <v>244</v>
      </c>
      <c r="B52" s="54" t="s">
        <v>1820</v>
      </c>
      <c r="C52" s="49" t="s">
        <v>1866</v>
      </c>
      <c r="D52" s="55"/>
      <c r="E52" s="167">
        <f>'CDPS TRUOC DC'!E52</f>
        <v>0</v>
      </c>
      <c r="F52" s="167">
        <f>'BT DC'!CZ52</f>
        <v>0</v>
      </c>
      <c r="G52" s="167">
        <f>'BT DC'!DA52</f>
        <v>0</v>
      </c>
      <c r="H52" s="167">
        <f t="shared" si="3"/>
        <v>0</v>
      </c>
      <c r="I52" s="169">
        <f t="shared" si="4"/>
        <v>0</v>
      </c>
      <c r="J52" s="164"/>
      <c r="K52" s="165"/>
      <c r="L52" s="166">
        <f t="shared" si="5"/>
        <v>0</v>
      </c>
    </row>
    <row r="53" spans="1:12" ht="12.75" customHeight="1">
      <c r="A53" s="53">
        <v>311</v>
      </c>
      <c r="B53" s="54" t="s">
        <v>1820</v>
      </c>
      <c r="C53" s="49" t="s">
        <v>1867</v>
      </c>
      <c r="D53" s="49"/>
      <c r="E53" s="171">
        <f>'CDPS TRUOC DC'!E53</f>
        <v>0</v>
      </c>
      <c r="F53" s="167">
        <f>'BT DC'!CZ53</f>
        <v>0</v>
      </c>
      <c r="G53" s="167">
        <f>'BT DC'!DA53</f>
        <v>0</v>
      </c>
      <c r="H53" s="167">
        <f t="shared" si="3"/>
        <v>0</v>
      </c>
      <c r="I53" s="169">
        <f t="shared" si="4"/>
        <v>0</v>
      </c>
      <c r="J53" s="164"/>
      <c r="K53" s="165"/>
      <c r="L53" s="166">
        <f t="shared" si="5"/>
        <v>0</v>
      </c>
    </row>
    <row r="54" spans="1:12" ht="12.75" customHeight="1">
      <c r="A54" s="53">
        <v>315</v>
      </c>
      <c r="B54" s="54" t="s">
        <v>1820</v>
      </c>
      <c r="C54" s="49" t="s">
        <v>1868</v>
      </c>
      <c r="D54" s="49"/>
      <c r="E54" s="168">
        <f>'CDPS TRUOC DC'!E54</f>
        <v>0</v>
      </c>
      <c r="F54" s="167">
        <f>'BT DC'!CZ54</f>
        <v>0</v>
      </c>
      <c r="G54" s="167">
        <f>'BT DC'!DA54</f>
        <v>0</v>
      </c>
      <c r="H54" s="167">
        <f t="shared" si="3"/>
        <v>0</v>
      </c>
      <c r="I54" s="169">
        <f t="shared" si="4"/>
        <v>0</v>
      </c>
      <c r="J54" s="164"/>
      <c r="K54" s="165"/>
      <c r="L54" s="166">
        <f t="shared" si="5"/>
        <v>0</v>
      </c>
    </row>
    <row r="55" spans="1:12" ht="12.75" customHeight="1">
      <c r="A55" s="53">
        <v>331</v>
      </c>
      <c r="B55" s="54" t="s">
        <v>1820</v>
      </c>
      <c r="C55" s="49" t="s">
        <v>1213</v>
      </c>
      <c r="D55" s="56"/>
      <c r="E55" s="168">
        <f>'CDPS TRUOC DC'!E55</f>
        <v>0</v>
      </c>
      <c r="F55" s="168">
        <f>'BT DC'!CZ55</f>
        <v>0</v>
      </c>
      <c r="G55" s="168">
        <f>'BT DC'!DA55</f>
        <v>0</v>
      </c>
      <c r="H55" s="167">
        <f t="shared" si="3"/>
        <v>0</v>
      </c>
      <c r="I55" s="169">
        <f t="shared" si="4"/>
        <v>0</v>
      </c>
      <c r="J55" s="164"/>
      <c r="K55" s="165"/>
      <c r="L55" s="166">
        <f t="shared" si="5"/>
        <v>0</v>
      </c>
    </row>
    <row r="56" spans="1:12" ht="12.75" customHeight="1">
      <c r="A56" s="53">
        <v>331</v>
      </c>
      <c r="B56" s="54" t="s">
        <v>1820</v>
      </c>
      <c r="C56" s="49" t="s">
        <v>1870</v>
      </c>
      <c r="D56" s="49"/>
      <c r="E56" s="167">
        <f>'CDPS TRUOC DC'!E56</f>
        <v>0</v>
      </c>
      <c r="F56" s="167">
        <f>'BT DC'!CZ56</f>
        <v>0</v>
      </c>
      <c r="G56" s="167">
        <f>'BT DC'!DA56</f>
        <v>0</v>
      </c>
      <c r="H56" s="167">
        <f t="shared" si="3"/>
        <v>0</v>
      </c>
      <c r="I56" s="169">
        <f t="shared" si="4"/>
        <v>0</v>
      </c>
      <c r="J56" s="164"/>
      <c r="K56" s="165"/>
      <c r="L56" s="166">
        <f t="shared" si="5"/>
        <v>0</v>
      </c>
    </row>
    <row r="57" spans="1:12" ht="12.75" customHeight="1">
      <c r="A57" s="53">
        <v>333</v>
      </c>
      <c r="B57" s="54" t="s">
        <v>1820</v>
      </c>
      <c r="C57" s="49" t="s">
        <v>1871</v>
      </c>
      <c r="D57" s="49"/>
      <c r="E57" s="167">
        <f>'CDPS TRUOC DC'!E57</f>
        <v>0</v>
      </c>
      <c r="F57" s="167">
        <f>'BT DC'!CZ57</f>
        <v>0</v>
      </c>
      <c r="G57" s="167">
        <f>'BT DC'!DA57</f>
        <v>0</v>
      </c>
      <c r="H57" s="167">
        <f t="shared" si="3"/>
        <v>0</v>
      </c>
      <c r="I57" s="169">
        <f>IF(E57+G57-D57-F57&gt;0,E57+G57-D57-F57,0)</f>
        <v>0</v>
      </c>
      <c r="J57" s="164">
        <f>J62+J63</f>
        <v>126475718</v>
      </c>
      <c r="K57" s="165"/>
      <c r="L57" s="166">
        <f t="shared" si="5"/>
        <v>-126475718</v>
      </c>
    </row>
    <row r="58" spans="1:12" ht="12.75" customHeight="1">
      <c r="A58" s="53"/>
      <c r="B58" s="54">
        <v>3331</v>
      </c>
      <c r="C58" s="49" t="s">
        <v>1872</v>
      </c>
      <c r="D58" s="49"/>
      <c r="E58" s="168">
        <f>'CDPS TRUOC DC'!E58</f>
        <v>0</v>
      </c>
      <c r="F58" s="168">
        <f>'BT DC'!CZ58</f>
        <v>0</v>
      </c>
      <c r="G58" s="168">
        <f>'BT DC'!DA58</f>
        <v>0</v>
      </c>
      <c r="H58" s="167">
        <f t="shared" si="3"/>
        <v>0</v>
      </c>
      <c r="I58" s="169">
        <f t="shared" si="4"/>
        <v>0</v>
      </c>
      <c r="J58" s="164"/>
      <c r="K58" s="165"/>
      <c r="L58" s="166">
        <f t="shared" si="5"/>
        <v>0</v>
      </c>
    </row>
    <row r="59" spans="1:12" ht="12.75" customHeight="1">
      <c r="A59" s="53"/>
      <c r="B59" s="54">
        <v>3332</v>
      </c>
      <c r="C59" s="49" t="s">
        <v>1873</v>
      </c>
      <c r="D59" s="49"/>
      <c r="E59" s="167">
        <f>'CDPS TRUOC DC'!E59</f>
        <v>0</v>
      </c>
      <c r="F59" s="167">
        <f>'BT DC'!CZ59</f>
        <v>0</v>
      </c>
      <c r="G59" s="167">
        <f>'BT DC'!DA59</f>
        <v>0</v>
      </c>
      <c r="H59" s="167">
        <f t="shared" si="3"/>
        <v>0</v>
      </c>
      <c r="I59" s="169">
        <f t="shared" si="4"/>
        <v>0</v>
      </c>
      <c r="J59" s="164"/>
      <c r="K59" s="165"/>
      <c r="L59" s="166">
        <f t="shared" si="5"/>
        <v>0</v>
      </c>
    </row>
    <row r="60" spans="1:12" ht="12.75" customHeight="1">
      <c r="A60" s="53"/>
      <c r="B60" s="54">
        <v>3333</v>
      </c>
      <c r="C60" s="49" t="s">
        <v>1874</v>
      </c>
      <c r="D60" s="49"/>
      <c r="E60" s="168">
        <f>'CDPS TRUOC DC'!E60</f>
        <v>0</v>
      </c>
      <c r="F60" s="167">
        <f>'BT DC'!CZ60</f>
        <v>0</v>
      </c>
      <c r="G60" s="167">
        <f>'BT DC'!DA60</f>
        <v>0</v>
      </c>
      <c r="H60" s="167">
        <f t="shared" si="3"/>
        <v>0</v>
      </c>
      <c r="I60" s="169">
        <f t="shared" si="4"/>
        <v>0</v>
      </c>
      <c r="J60" s="164"/>
      <c r="K60" s="165"/>
      <c r="L60" s="166">
        <f t="shared" si="5"/>
        <v>0</v>
      </c>
    </row>
    <row r="61" spans="1:12" ht="12.75" customHeight="1">
      <c r="A61" s="53"/>
      <c r="B61" s="54">
        <v>3334</v>
      </c>
      <c r="C61" s="49" t="s">
        <v>1875</v>
      </c>
      <c r="D61" s="49"/>
      <c r="E61" s="167">
        <f>'CDPS TRUOC DC'!E61</f>
        <v>0</v>
      </c>
      <c r="F61" s="167">
        <f>'BT DC'!CZ61</f>
        <v>0</v>
      </c>
      <c r="G61" s="167">
        <f>'BT DC'!DA61</f>
        <v>0</v>
      </c>
      <c r="H61" s="167">
        <f t="shared" si="3"/>
        <v>0</v>
      </c>
      <c r="I61" s="169">
        <f t="shared" si="4"/>
        <v>0</v>
      </c>
      <c r="J61" s="164">
        <f>I61-E61</f>
        <v>0</v>
      </c>
      <c r="K61" s="165"/>
      <c r="L61" s="166">
        <f t="shared" si="5"/>
        <v>0</v>
      </c>
    </row>
    <row r="62" spans="1:12" ht="12.75" customHeight="1">
      <c r="A62" s="53"/>
      <c r="B62" s="54">
        <v>3335</v>
      </c>
      <c r="C62" s="49" t="s">
        <v>1877</v>
      </c>
      <c r="D62" s="49"/>
      <c r="E62" s="167">
        <f>'CDPS TRUOC DC'!E62</f>
        <v>0</v>
      </c>
      <c r="F62" s="167">
        <f>'BT DC'!CZ62</f>
        <v>0</v>
      </c>
      <c r="G62" s="167">
        <f>'BT DC'!DA62</f>
        <v>0</v>
      </c>
      <c r="H62" s="167">
        <f t="shared" si="3"/>
        <v>0</v>
      </c>
      <c r="I62" s="169">
        <f t="shared" si="4"/>
        <v>0</v>
      </c>
      <c r="J62" s="164">
        <v>126475718</v>
      </c>
      <c r="K62" s="165"/>
      <c r="L62" s="166">
        <f t="shared" si="5"/>
        <v>-126475718</v>
      </c>
    </row>
    <row r="63" spans="1:12" ht="12.75" customHeight="1">
      <c r="A63" s="53"/>
      <c r="B63" s="54">
        <v>3338</v>
      </c>
      <c r="C63" s="49" t="s">
        <v>1878</v>
      </c>
      <c r="D63" s="49"/>
      <c r="E63" s="167">
        <f>'CDPS TRUOC DC'!E63</f>
        <v>0</v>
      </c>
      <c r="F63" s="167">
        <f>'BT DC'!CZ63</f>
        <v>0</v>
      </c>
      <c r="G63" s="167">
        <f>'BT DC'!DA63</f>
        <v>0</v>
      </c>
      <c r="H63" s="167">
        <f t="shared" si="3"/>
        <v>0</v>
      </c>
      <c r="I63" s="169">
        <f t="shared" si="4"/>
        <v>0</v>
      </c>
      <c r="J63" s="164">
        <f>I63-E63</f>
        <v>0</v>
      </c>
      <c r="K63" s="165"/>
      <c r="L63" s="166">
        <f t="shared" si="5"/>
        <v>0</v>
      </c>
    </row>
    <row r="64" spans="1:12" ht="12.75" customHeight="1">
      <c r="A64" s="53">
        <v>334</v>
      </c>
      <c r="B64" s="54" t="s">
        <v>1820</v>
      </c>
      <c r="C64" s="49" t="s">
        <v>1879</v>
      </c>
      <c r="D64" s="49"/>
      <c r="E64" s="168">
        <f>'CDPS TRUOC DC'!E64</f>
        <v>0</v>
      </c>
      <c r="F64" s="167">
        <f>'BT DC'!CZ64</f>
        <v>0</v>
      </c>
      <c r="G64" s="167">
        <f>'BT DC'!DA64</f>
        <v>0</v>
      </c>
      <c r="H64" s="167">
        <f t="shared" si="3"/>
        <v>0</v>
      </c>
      <c r="I64" s="169">
        <f t="shared" si="4"/>
        <v>0</v>
      </c>
      <c r="J64" s="164"/>
      <c r="K64" s="165"/>
      <c r="L64" s="166">
        <f t="shared" si="5"/>
        <v>0</v>
      </c>
    </row>
    <row r="65" spans="1:12" ht="12.75" customHeight="1">
      <c r="A65" s="53">
        <v>335</v>
      </c>
      <c r="B65" s="54" t="s">
        <v>1820</v>
      </c>
      <c r="C65" s="49" t="s">
        <v>1880</v>
      </c>
      <c r="D65" s="49"/>
      <c r="E65" s="168">
        <f>'CDPS TRUOC DC'!E65</f>
        <v>0</v>
      </c>
      <c r="F65" s="167">
        <f>'BT DC'!CZ65</f>
        <v>0</v>
      </c>
      <c r="G65" s="167">
        <f>'BT DC'!DA65</f>
        <v>0</v>
      </c>
      <c r="H65" s="167">
        <f t="shared" si="3"/>
        <v>0</v>
      </c>
      <c r="I65" s="169">
        <f t="shared" si="4"/>
        <v>0</v>
      </c>
      <c r="J65" s="164"/>
      <c r="K65" s="165"/>
      <c r="L65" s="166">
        <f t="shared" si="5"/>
        <v>0</v>
      </c>
    </row>
    <row r="66" spans="1:12" ht="12.75" customHeight="1">
      <c r="A66" s="53">
        <v>336</v>
      </c>
      <c r="B66" s="54" t="s">
        <v>1820</v>
      </c>
      <c r="C66" s="49" t="s">
        <v>1214</v>
      </c>
      <c r="D66" s="49"/>
      <c r="E66" s="168">
        <f>'CDPS TRUOC DC'!E66</f>
        <v>0</v>
      </c>
      <c r="F66" s="168">
        <f>'BT DC'!CZ66</f>
        <v>0</v>
      </c>
      <c r="G66" s="168">
        <f>'BT DC'!DA66</f>
        <v>0</v>
      </c>
      <c r="H66" s="167">
        <f t="shared" si="3"/>
        <v>0</v>
      </c>
      <c r="I66" s="169">
        <f t="shared" si="4"/>
        <v>0</v>
      </c>
      <c r="J66" s="164"/>
      <c r="K66" s="165"/>
      <c r="L66" s="166">
        <f t="shared" si="5"/>
        <v>0</v>
      </c>
    </row>
    <row r="67" spans="1:12" ht="12.75" customHeight="1">
      <c r="A67" s="53">
        <v>337</v>
      </c>
      <c r="B67" s="54" t="s">
        <v>1820</v>
      </c>
      <c r="C67" s="49" t="s">
        <v>1882</v>
      </c>
      <c r="D67" s="49"/>
      <c r="E67" s="167">
        <f>'CDPS TRUOC DC'!E67</f>
        <v>0</v>
      </c>
      <c r="F67" s="167">
        <f>'BT DC'!CZ67</f>
        <v>0</v>
      </c>
      <c r="G67" s="167">
        <f>'BT DC'!DA67</f>
        <v>0</v>
      </c>
      <c r="H67" s="167">
        <f t="shared" si="3"/>
        <v>0</v>
      </c>
      <c r="I67" s="169">
        <f t="shared" si="4"/>
        <v>0</v>
      </c>
      <c r="J67" s="164"/>
      <c r="K67" s="165"/>
      <c r="L67" s="166">
        <f t="shared" si="5"/>
        <v>0</v>
      </c>
    </row>
    <row r="68" spans="1:12" ht="12.75" customHeight="1">
      <c r="A68" s="53">
        <v>338</v>
      </c>
      <c r="B68" s="54" t="s">
        <v>1820</v>
      </c>
      <c r="C68" s="49" t="s">
        <v>1883</v>
      </c>
      <c r="D68" s="49"/>
      <c r="E68" s="167">
        <f>'CDPS TRUOC DC'!E68</f>
        <v>0</v>
      </c>
      <c r="F68" s="167">
        <f>'BT DC'!CZ68</f>
        <v>0</v>
      </c>
      <c r="G68" s="167">
        <f>'BT DC'!DA68</f>
        <v>0</v>
      </c>
      <c r="H68" s="167">
        <f t="shared" si="3"/>
        <v>0</v>
      </c>
      <c r="I68" s="169">
        <f>IF(E68+G68-D68-F68&gt;0,E68+G68-D68-F68,0)</f>
        <v>0</v>
      </c>
      <c r="J68" s="164"/>
      <c r="K68" s="165">
        <v>15478474689</v>
      </c>
      <c r="L68" s="166">
        <f t="shared" si="5"/>
        <v>15478474689</v>
      </c>
    </row>
    <row r="69" spans="1:12" ht="12.75" customHeight="1">
      <c r="A69" s="53"/>
      <c r="B69" s="54">
        <v>3381</v>
      </c>
      <c r="C69" s="49" t="s">
        <v>1884</v>
      </c>
      <c r="D69" s="49"/>
      <c r="E69" s="167">
        <f>'CDPS TRUOC DC'!E69</f>
        <v>0</v>
      </c>
      <c r="F69" s="167">
        <f>'BT DC'!CZ69</f>
        <v>0</v>
      </c>
      <c r="G69" s="167">
        <f>'BT DC'!DA69</f>
        <v>0</v>
      </c>
      <c r="H69" s="167">
        <f t="shared" si="3"/>
        <v>0</v>
      </c>
      <c r="I69" s="169">
        <f t="shared" si="4"/>
        <v>0</v>
      </c>
      <c r="J69" s="164"/>
      <c r="K69" s="165"/>
      <c r="L69" s="166">
        <f t="shared" si="5"/>
        <v>0</v>
      </c>
    </row>
    <row r="70" spans="1:12" ht="12.75" customHeight="1">
      <c r="A70" s="53"/>
      <c r="B70" s="54">
        <v>3382</v>
      </c>
      <c r="C70" s="49" t="s">
        <v>1885</v>
      </c>
      <c r="D70" s="49"/>
      <c r="E70" s="167">
        <f>'CDPS TRUOC DC'!E70</f>
        <v>0</v>
      </c>
      <c r="F70" s="167">
        <f>'BT DC'!CZ70</f>
        <v>0</v>
      </c>
      <c r="G70" s="167">
        <f>'BT DC'!DA70</f>
        <v>0</v>
      </c>
      <c r="H70" s="167">
        <f t="shared" si="3"/>
        <v>0</v>
      </c>
      <c r="I70" s="169">
        <f t="shared" si="4"/>
        <v>0</v>
      </c>
      <c r="J70" s="164"/>
      <c r="K70" s="165"/>
      <c r="L70" s="166">
        <f t="shared" si="5"/>
        <v>0</v>
      </c>
    </row>
    <row r="71" spans="1:12" ht="12.75" customHeight="1">
      <c r="A71" s="53"/>
      <c r="B71" s="54">
        <v>3383</v>
      </c>
      <c r="C71" s="49" t="s">
        <v>1886</v>
      </c>
      <c r="D71" s="49"/>
      <c r="E71" s="168">
        <f>'CDPS TRUOC DC'!E71</f>
        <v>0</v>
      </c>
      <c r="F71" s="167">
        <f>'BT DC'!CZ71</f>
        <v>0</v>
      </c>
      <c r="G71" s="167">
        <f>'BT DC'!DA71</f>
        <v>0</v>
      </c>
      <c r="H71" s="167">
        <f aca="true" t="shared" si="6" ref="H71:H102">IF(D71+F71-E71-G71&gt;0,D71+F71-E71-G71,0)</f>
        <v>0</v>
      </c>
      <c r="I71" s="169">
        <f aca="true" t="shared" si="7" ref="I71:I102">IF(E71+G71-D71-F71&gt;0,E71+G71-D71-F71,0)</f>
        <v>0</v>
      </c>
      <c r="J71" s="164"/>
      <c r="K71" s="165"/>
      <c r="L71" s="166">
        <f aca="true" t="shared" si="8" ref="L71:L102">IF(I71=0,H71-J71+K71,I71-K71+J71)</f>
        <v>0</v>
      </c>
    </row>
    <row r="72" spans="1:12" ht="12.75" customHeight="1">
      <c r="A72" s="53"/>
      <c r="B72" s="54">
        <v>3384</v>
      </c>
      <c r="C72" s="49" t="s">
        <v>1887</v>
      </c>
      <c r="D72" s="49"/>
      <c r="E72" s="168">
        <f>'CDPS TRUOC DC'!E72</f>
        <v>0</v>
      </c>
      <c r="F72" s="167">
        <f>'BT DC'!CZ72</f>
        <v>0</v>
      </c>
      <c r="G72" s="167">
        <f>'BT DC'!DA72</f>
        <v>0</v>
      </c>
      <c r="H72" s="167">
        <f t="shared" si="6"/>
        <v>0</v>
      </c>
      <c r="I72" s="169">
        <f t="shared" si="7"/>
        <v>0</v>
      </c>
      <c r="J72" s="164"/>
      <c r="K72" s="165"/>
      <c r="L72" s="166">
        <f t="shared" si="8"/>
        <v>0</v>
      </c>
    </row>
    <row r="73" spans="1:12" ht="12.75" customHeight="1">
      <c r="A73" s="53"/>
      <c r="B73" s="54">
        <v>3387</v>
      </c>
      <c r="C73" s="49" t="s">
        <v>1888</v>
      </c>
      <c r="D73" s="49"/>
      <c r="E73" s="168">
        <f>'CDPS TRUOC DC'!E73</f>
        <v>0</v>
      </c>
      <c r="F73" s="167">
        <f>'BT DC'!CZ73</f>
        <v>0</v>
      </c>
      <c r="G73" s="167">
        <f>'BT DC'!DA73</f>
        <v>0</v>
      </c>
      <c r="H73" s="167">
        <f t="shared" si="6"/>
        <v>0</v>
      </c>
      <c r="I73" s="169">
        <f t="shared" si="7"/>
        <v>0</v>
      </c>
      <c r="J73" s="164"/>
      <c r="K73" s="165"/>
      <c r="L73" s="166">
        <f t="shared" si="8"/>
        <v>0</v>
      </c>
    </row>
    <row r="74" spans="1:12" ht="12.75" customHeight="1">
      <c r="A74" s="53"/>
      <c r="B74" s="54">
        <v>3388</v>
      </c>
      <c r="C74" s="49" t="s">
        <v>1883</v>
      </c>
      <c r="D74" s="49"/>
      <c r="E74" s="168">
        <f>'CDPS TRUOC DC'!E74</f>
        <v>0</v>
      </c>
      <c r="F74" s="167">
        <f>'BT DC'!CZ74</f>
        <v>0</v>
      </c>
      <c r="G74" s="167">
        <f>'BT DC'!DA74</f>
        <v>0</v>
      </c>
      <c r="H74" s="167">
        <f t="shared" si="6"/>
        <v>0</v>
      </c>
      <c r="I74" s="169">
        <f t="shared" si="7"/>
        <v>0</v>
      </c>
      <c r="J74" s="164"/>
      <c r="K74" s="165"/>
      <c r="L74" s="166">
        <f t="shared" si="8"/>
        <v>0</v>
      </c>
    </row>
    <row r="75" spans="1:12" ht="12.75" customHeight="1">
      <c r="A75" s="53">
        <v>341</v>
      </c>
      <c r="B75" s="54" t="s">
        <v>1820</v>
      </c>
      <c r="C75" s="49" t="s">
        <v>1889</v>
      </c>
      <c r="D75" s="49"/>
      <c r="E75" s="168">
        <f>'CDPS TRUOC DC'!E75</f>
        <v>0</v>
      </c>
      <c r="F75" s="168">
        <f>'BT DC'!CZ75</f>
        <v>0</v>
      </c>
      <c r="G75" s="168">
        <f>'BT DC'!DA75</f>
        <v>0</v>
      </c>
      <c r="H75" s="167">
        <f t="shared" si="6"/>
        <v>0</v>
      </c>
      <c r="I75" s="169">
        <f t="shared" si="7"/>
        <v>0</v>
      </c>
      <c r="J75" s="164"/>
      <c r="K75" s="165"/>
      <c r="L75" s="166">
        <f t="shared" si="8"/>
        <v>0</v>
      </c>
    </row>
    <row r="76" spans="1:12" ht="12.75" customHeight="1">
      <c r="A76" s="53">
        <v>342</v>
      </c>
      <c r="B76" s="54" t="s">
        <v>1820</v>
      </c>
      <c r="C76" s="49" t="s">
        <v>1890</v>
      </c>
      <c r="D76" s="49"/>
      <c r="E76" s="167">
        <f>'CDPS TRUOC DC'!E76</f>
        <v>0</v>
      </c>
      <c r="F76" s="167">
        <f>'BT DC'!CZ76</f>
        <v>0</v>
      </c>
      <c r="G76" s="167">
        <f>'BT DC'!DA76</f>
        <v>0</v>
      </c>
      <c r="H76" s="167">
        <f t="shared" si="6"/>
        <v>0</v>
      </c>
      <c r="I76" s="169">
        <f t="shared" si="7"/>
        <v>0</v>
      </c>
      <c r="J76" s="164"/>
      <c r="K76" s="165"/>
      <c r="L76" s="166">
        <f t="shared" si="8"/>
        <v>0</v>
      </c>
    </row>
    <row r="77" spans="1:12" ht="12.75" customHeight="1">
      <c r="A77" s="53">
        <v>343</v>
      </c>
      <c r="B77" s="54" t="s">
        <v>1820</v>
      </c>
      <c r="C77" s="49" t="s">
        <v>1891</v>
      </c>
      <c r="D77" s="49"/>
      <c r="E77" s="167">
        <f>'CDPS TRUOC DC'!E77</f>
        <v>0</v>
      </c>
      <c r="F77" s="167">
        <f>'BT DC'!CZ77</f>
        <v>0</v>
      </c>
      <c r="G77" s="167">
        <f>'BT DC'!DA77</f>
        <v>0</v>
      </c>
      <c r="H77" s="167">
        <f t="shared" si="6"/>
        <v>0</v>
      </c>
      <c r="I77" s="169">
        <f t="shared" si="7"/>
        <v>0</v>
      </c>
      <c r="J77" s="164"/>
      <c r="K77" s="165"/>
      <c r="L77" s="166">
        <f t="shared" si="8"/>
        <v>0</v>
      </c>
    </row>
    <row r="78" spans="1:12" ht="12.75" customHeight="1">
      <c r="A78" s="53">
        <v>344</v>
      </c>
      <c r="B78" s="54" t="s">
        <v>1820</v>
      </c>
      <c r="C78" s="49" t="s">
        <v>1892</v>
      </c>
      <c r="D78" s="49"/>
      <c r="E78" s="168">
        <f>'CDPS TRUOC DC'!E78</f>
        <v>0</v>
      </c>
      <c r="F78" s="167">
        <f>'BT DC'!CZ78</f>
        <v>0</v>
      </c>
      <c r="G78" s="167">
        <f>'BT DC'!DA78</f>
        <v>0</v>
      </c>
      <c r="H78" s="167">
        <f t="shared" si="6"/>
        <v>0</v>
      </c>
      <c r="I78" s="169">
        <f t="shared" si="7"/>
        <v>0</v>
      </c>
      <c r="J78" s="164"/>
      <c r="K78" s="165"/>
      <c r="L78" s="166">
        <f t="shared" si="8"/>
        <v>0</v>
      </c>
    </row>
    <row r="79" spans="1:12" ht="12.75" customHeight="1">
      <c r="A79" s="53">
        <v>347</v>
      </c>
      <c r="B79" s="54" t="s">
        <v>1820</v>
      </c>
      <c r="C79" s="49" t="s">
        <v>1893</v>
      </c>
      <c r="D79" s="49"/>
      <c r="E79" s="167">
        <f>'CDPS TRUOC DC'!E79</f>
        <v>0</v>
      </c>
      <c r="F79" s="167">
        <f>'BT DC'!CZ79</f>
        <v>0</v>
      </c>
      <c r="G79" s="167">
        <f>'BT DC'!DA79</f>
        <v>0</v>
      </c>
      <c r="H79" s="167">
        <f t="shared" si="6"/>
        <v>0</v>
      </c>
      <c r="I79" s="169">
        <f t="shared" si="7"/>
        <v>0</v>
      </c>
      <c r="J79" s="164"/>
      <c r="K79" s="165"/>
      <c r="L79" s="166">
        <f t="shared" si="8"/>
        <v>0</v>
      </c>
    </row>
    <row r="80" spans="1:12" ht="12.75" customHeight="1">
      <c r="A80" s="53">
        <v>351</v>
      </c>
      <c r="B80" s="54" t="s">
        <v>1820</v>
      </c>
      <c r="C80" s="49" t="s">
        <v>1894</v>
      </c>
      <c r="D80" s="49"/>
      <c r="E80" s="168">
        <f>'CDPS TRUOC DC'!E80</f>
        <v>0</v>
      </c>
      <c r="F80" s="167">
        <f>'BT DC'!CZ80</f>
        <v>0</v>
      </c>
      <c r="G80" s="167">
        <f>'BT DC'!DA80</f>
        <v>0</v>
      </c>
      <c r="H80" s="167">
        <f t="shared" si="6"/>
        <v>0</v>
      </c>
      <c r="I80" s="169">
        <f t="shared" si="7"/>
        <v>0</v>
      </c>
      <c r="J80" s="164"/>
      <c r="K80" s="165"/>
      <c r="L80" s="166">
        <f t="shared" si="8"/>
        <v>0</v>
      </c>
    </row>
    <row r="81" spans="1:12" ht="12.75" customHeight="1">
      <c r="A81" s="53">
        <v>352</v>
      </c>
      <c r="B81" s="54" t="s">
        <v>1820</v>
      </c>
      <c r="C81" s="49" t="s">
        <v>1895</v>
      </c>
      <c r="D81" s="49"/>
      <c r="E81" s="167">
        <f>'CDPS TRUOC DC'!E81</f>
        <v>0</v>
      </c>
      <c r="F81" s="167">
        <f>'BT DC'!CZ81</f>
        <v>0</v>
      </c>
      <c r="G81" s="167">
        <f>'BT DC'!DA81</f>
        <v>0</v>
      </c>
      <c r="H81" s="167">
        <f t="shared" si="6"/>
        <v>0</v>
      </c>
      <c r="I81" s="169">
        <f t="shared" si="7"/>
        <v>0</v>
      </c>
      <c r="J81" s="164"/>
      <c r="K81" s="165"/>
      <c r="L81" s="166">
        <f t="shared" si="8"/>
        <v>0</v>
      </c>
    </row>
    <row r="82" spans="1:12" ht="12.75" customHeight="1">
      <c r="A82" s="53">
        <v>353</v>
      </c>
      <c r="B82" s="54" t="s">
        <v>1820</v>
      </c>
      <c r="C82" s="49" t="s">
        <v>1896</v>
      </c>
      <c r="D82" s="49"/>
      <c r="E82" s="167">
        <f>'CDPS TRUOC DC'!E82</f>
        <v>0</v>
      </c>
      <c r="F82" s="167">
        <f>'BT DC'!CZ82</f>
        <v>0</v>
      </c>
      <c r="G82" s="167">
        <f>'BT DC'!DA82</f>
        <v>0</v>
      </c>
      <c r="H82" s="167">
        <f>IF(D82+F82-E82-G82&gt;0,D82+F82-E82-G82,0)</f>
        <v>0</v>
      </c>
      <c r="I82" s="169">
        <f>IF(E82+G82-D82-F82&gt;0,E82+G82-D82-F82,0)</f>
        <v>0</v>
      </c>
      <c r="J82" s="164"/>
      <c r="K82" s="165"/>
      <c r="L82" s="166">
        <f>IF(I82=0,H82-J82+K82,I82-K82+J82)</f>
        <v>0</v>
      </c>
    </row>
    <row r="83" spans="1:12" ht="12.75" customHeight="1">
      <c r="A83" s="53">
        <v>411</v>
      </c>
      <c r="B83" s="54" t="s">
        <v>1820</v>
      </c>
      <c r="C83" s="49" t="s">
        <v>1897</v>
      </c>
      <c r="D83" s="49"/>
      <c r="E83" s="167">
        <f>'CDPS TRUOC DC'!E83</f>
        <v>0</v>
      </c>
      <c r="F83" s="167">
        <f>'BT DC'!CZ83</f>
        <v>0</v>
      </c>
      <c r="G83" s="167">
        <f>'BT DC'!DA83</f>
        <v>0</v>
      </c>
      <c r="H83" s="167">
        <f t="shared" si="6"/>
        <v>0</v>
      </c>
      <c r="I83" s="169">
        <f t="shared" si="7"/>
        <v>0</v>
      </c>
      <c r="J83" s="164"/>
      <c r="K83" s="165"/>
      <c r="L83" s="166">
        <f t="shared" si="8"/>
        <v>0</v>
      </c>
    </row>
    <row r="84" spans="1:12" ht="12.75" customHeight="1">
      <c r="A84" s="53"/>
      <c r="B84" s="54">
        <v>4111</v>
      </c>
      <c r="C84" s="49" t="s">
        <v>1898</v>
      </c>
      <c r="D84" s="49"/>
      <c r="E84" s="168">
        <f>'CDPS TRUOC DC'!E84</f>
        <v>0</v>
      </c>
      <c r="F84" s="167">
        <f>'BT DC'!CZ84</f>
        <v>0</v>
      </c>
      <c r="G84" s="167">
        <f>'BT DC'!DA84</f>
        <v>0</v>
      </c>
      <c r="H84" s="167">
        <f t="shared" si="6"/>
        <v>0</v>
      </c>
      <c r="I84" s="169">
        <f t="shared" si="7"/>
        <v>0</v>
      </c>
      <c r="J84" s="164"/>
      <c r="K84" s="165"/>
      <c r="L84" s="166">
        <f t="shared" si="8"/>
        <v>0</v>
      </c>
    </row>
    <row r="85" spans="1:12" ht="12.75" customHeight="1">
      <c r="A85" s="53"/>
      <c r="B85" s="54">
        <v>4112</v>
      </c>
      <c r="C85" s="49" t="s">
        <v>1899</v>
      </c>
      <c r="D85" s="49"/>
      <c r="E85" s="168">
        <f>'CDPS TRUOC DC'!E85</f>
        <v>0</v>
      </c>
      <c r="F85" s="167">
        <f>'BT DC'!CZ85</f>
        <v>0</v>
      </c>
      <c r="G85" s="167">
        <f>'BT DC'!DA85</f>
        <v>0</v>
      </c>
      <c r="H85" s="167">
        <f t="shared" si="6"/>
        <v>0</v>
      </c>
      <c r="I85" s="169">
        <f t="shared" si="7"/>
        <v>0</v>
      </c>
      <c r="J85" s="164"/>
      <c r="K85" s="165"/>
      <c r="L85" s="166">
        <f t="shared" si="8"/>
        <v>0</v>
      </c>
    </row>
    <row r="86" spans="1:12" ht="12.75" customHeight="1">
      <c r="A86" s="53"/>
      <c r="B86" s="54">
        <v>4118</v>
      </c>
      <c r="C86" s="49" t="s">
        <v>1900</v>
      </c>
      <c r="D86" s="49"/>
      <c r="E86" s="167">
        <f>'CDPS TRUOC DC'!E86</f>
        <v>0</v>
      </c>
      <c r="F86" s="167">
        <f>'BT DC'!CZ86</f>
        <v>0</v>
      </c>
      <c r="G86" s="167">
        <f>'BT DC'!DA86</f>
        <v>0</v>
      </c>
      <c r="H86" s="167">
        <f t="shared" si="6"/>
        <v>0</v>
      </c>
      <c r="I86" s="169">
        <f t="shared" si="7"/>
        <v>0</v>
      </c>
      <c r="J86" s="164"/>
      <c r="K86" s="165"/>
      <c r="L86" s="166">
        <f t="shared" si="8"/>
        <v>0</v>
      </c>
    </row>
    <row r="87" spans="1:12" ht="12.75" customHeight="1">
      <c r="A87" s="53">
        <v>412</v>
      </c>
      <c r="B87" s="54" t="s">
        <v>1820</v>
      </c>
      <c r="C87" s="49" t="s">
        <v>1901</v>
      </c>
      <c r="D87" s="49"/>
      <c r="E87" s="167">
        <f>'CDPS TRUOC DC'!E87</f>
        <v>0</v>
      </c>
      <c r="F87" s="167">
        <f>'BT DC'!CZ87</f>
        <v>0</v>
      </c>
      <c r="G87" s="167">
        <f>'BT DC'!DA87</f>
        <v>0</v>
      </c>
      <c r="H87" s="167">
        <f t="shared" si="6"/>
        <v>0</v>
      </c>
      <c r="I87" s="169">
        <f t="shared" si="7"/>
        <v>0</v>
      </c>
      <c r="J87" s="164"/>
      <c r="K87" s="165"/>
      <c r="L87" s="166">
        <f t="shared" si="8"/>
        <v>0</v>
      </c>
    </row>
    <row r="88" spans="1:12" ht="12.75" customHeight="1">
      <c r="A88" s="53">
        <v>413</v>
      </c>
      <c r="B88" s="54" t="s">
        <v>1820</v>
      </c>
      <c r="C88" s="49" t="s">
        <v>1902</v>
      </c>
      <c r="D88" s="49"/>
      <c r="E88" s="167">
        <f>'CDPS TRUOC DC'!E88</f>
        <v>0</v>
      </c>
      <c r="F88" s="167">
        <f>'BT DC'!CZ88</f>
        <v>0</v>
      </c>
      <c r="G88" s="167">
        <f>'BT DC'!DA88</f>
        <v>0</v>
      </c>
      <c r="H88" s="167">
        <f t="shared" si="6"/>
        <v>0</v>
      </c>
      <c r="I88" s="169">
        <f t="shared" si="7"/>
        <v>0</v>
      </c>
      <c r="J88" s="164"/>
      <c r="K88" s="165"/>
      <c r="L88" s="166">
        <f t="shared" si="8"/>
        <v>0</v>
      </c>
    </row>
    <row r="89" spans="1:12" ht="12.75" customHeight="1">
      <c r="A89" s="53">
        <v>414</v>
      </c>
      <c r="B89" s="54" t="s">
        <v>1820</v>
      </c>
      <c r="C89" s="49" t="s">
        <v>1903</v>
      </c>
      <c r="D89" s="49"/>
      <c r="E89" s="168">
        <f>'CDPS TRUOC DC'!E89</f>
        <v>0</v>
      </c>
      <c r="F89" s="167">
        <f>'BT DC'!CZ89</f>
        <v>0</v>
      </c>
      <c r="G89" s="167">
        <f>'BT DC'!DA89</f>
        <v>0</v>
      </c>
      <c r="H89" s="167">
        <f t="shared" si="6"/>
        <v>0</v>
      </c>
      <c r="I89" s="169">
        <f t="shared" si="7"/>
        <v>0</v>
      </c>
      <c r="J89" s="164"/>
      <c r="K89" s="165"/>
      <c r="L89" s="166">
        <f t="shared" si="8"/>
        <v>0</v>
      </c>
    </row>
    <row r="90" spans="1:12" ht="12.75" customHeight="1">
      <c r="A90" s="53">
        <v>415</v>
      </c>
      <c r="B90" s="54" t="s">
        <v>1820</v>
      </c>
      <c r="C90" s="49" t="s">
        <v>1904</v>
      </c>
      <c r="D90" s="49"/>
      <c r="E90" s="168">
        <f>'CDPS TRUOC DC'!E90</f>
        <v>0</v>
      </c>
      <c r="F90" s="167">
        <f>'BT DC'!CZ90</f>
        <v>0</v>
      </c>
      <c r="G90" s="167">
        <f>'BT DC'!DA90</f>
        <v>0</v>
      </c>
      <c r="H90" s="167">
        <f t="shared" si="6"/>
        <v>0</v>
      </c>
      <c r="I90" s="169">
        <f t="shared" si="7"/>
        <v>0</v>
      </c>
      <c r="J90" s="164"/>
      <c r="K90" s="165"/>
      <c r="L90" s="166">
        <f t="shared" si="8"/>
        <v>0</v>
      </c>
    </row>
    <row r="91" spans="1:12" ht="12.75" customHeight="1">
      <c r="A91" s="53">
        <v>418</v>
      </c>
      <c r="B91" s="54" t="s">
        <v>1820</v>
      </c>
      <c r="C91" s="49" t="s">
        <v>1905</v>
      </c>
      <c r="D91" s="49"/>
      <c r="E91" s="167">
        <f>'CDPS TRUOC DC'!E91</f>
        <v>0</v>
      </c>
      <c r="F91" s="167">
        <f>'BT DC'!CZ91</f>
        <v>0</v>
      </c>
      <c r="G91" s="167">
        <f>'BT DC'!DA91</f>
        <v>0</v>
      </c>
      <c r="H91" s="167">
        <f t="shared" si="6"/>
        <v>0</v>
      </c>
      <c r="I91" s="169">
        <f t="shared" si="7"/>
        <v>0</v>
      </c>
      <c r="J91" s="164"/>
      <c r="K91" s="165"/>
      <c r="L91" s="166">
        <f t="shared" si="8"/>
        <v>0</v>
      </c>
    </row>
    <row r="92" spans="1:12" ht="16.5" customHeight="1">
      <c r="A92" s="53">
        <v>419</v>
      </c>
      <c r="B92" s="54" t="s">
        <v>1820</v>
      </c>
      <c r="C92" s="49" t="s">
        <v>1906</v>
      </c>
      <c r="D92" s="49"/>
      <c r="E92" s="167">
        <f>'CDPS TRUOC DC'!E92</f>
        <v>0</v>
      </c>
      <c r="F92" s="167">
        <f>'BT DC'!CZ92</f>
        <v>0</v>
      </c>
      <c r="G92" s="167">
        <f>'BT DC'!DA92</f>
        <v>0</v>
      </c>
      <c r="H92" s="167">
        <f t="shared" si="6"/>
        <v>0</v>
      </c>
      <c r="I92" s="169">
        <f t="shared" si="7"/>
        <v>0</v>
      </c>
      <c r="J92" s="164"/>
      <c r="K92" s="165"/>
      <c r="L92" s="166">
        <f t="shared" si="8"/>
        <v>0</v>
      </c>
    </row>
    <row r="93" spans="1:13" s="180" customFormat="1" ht="12.75" customHeight="1">
      <c r="A93" s="172">
        <v>421</v>
      </c>
      <c r="B93" s="173" t="s">
        <v>1820</v>
      </c>
      <c r="C93" s="174" t="s">
        <v>1907</v>
      </c>
      <c r="D93" s="174"/>
      <c r="E93" s="175">
        <f>'CDPS TRUOC DC'!E93</f>
        <v>0</v>
      </c>
      <c r="F93" s="175">
        <f>'BT DC'!CZ93</f>
        <v>0</v>
      </c>
      <c r="G93" s="175">
        <f>'BT DC'!DA93</f>
        <v>0</v>
      </c>
      <c r="H93" s="175">
        <f t="shared" si="6"/>
        <v>0</v>
      </c>
      <c r="I93" s="176">
        <f t="shared" si="7"/>
        <v>0</v>
      </c>
      <c r="J93" s="177">
        <v>0</v>
      </c>
      <c r="K93" s="178"/>
      <c r="L93" s="179">
        <f t="shared" si="8"/>
        <v>0</v>
      </c>
      <c r="M93" s="180">
        <f>I93-E93</f>
        <v>0</v>
      </c>
    </row>
    <row r="94" spans="1:12" s="180" customFormat="1" ht="12.75" customHeight="1">
      <c r="A94" s="172"/>
      <c r="B94" s="173">
        <v>4211</v>
      </c>
      <c r="C94" s="174" t="s">
        <v>1908</v>
      </c>
      <c r="D94" s="174"/>
      <c r="E94" s="175">
        <f>'CDPS TRUOC DC'!E94</f>
        <v>0</v>
      </c>
      <c r="F94" s="175">
        <f>'BT DC'!CZ94</f>
        <v>0</v>
      </c>
      <c r="G94" s="175">
        <f>'BT DC'!DA94</f>
        <v>0</v>
      </c>
      <c r="H94" s="175">
        <f t="shared" si="6"/>
        <v>0</v>
      </c>
      <c r="I94" s="176">
        <f t="shared" si="7"/>
        <v>0</v>
      </c>
      <c r="J94" s="177"/>
      <c r="K94" s="178"/>
      <c r="L94" s="179">
        <f t="shared" si="8"/>
        <v>0</v>
      </c>
    </row>
    <row r="95" spans="1:12" s="180" customFormat="1" ht="12.75" customHeight="1">
      <c r="A95" s="172"/>
      <c r="B95" s="173">
        <v>4212</v>
      </c>
      <c r="C95" s="174" t="s">
        <v>1909</v>
      </c>
      <c r="D95" s="174"/>
      <c r="E95" s="175">
        <f>'CDPS TRUOC DC'!E95</f>
        <v>0</v>
      </c>
      <c r="F95" s="175">
        <f>'BT DC'!CZ95</f>
        <v>0</v>
      </c>
      <c r="G95" s="175">
        <f>'BT DC'!DA95</f>
        <v>0</v>
      </c>
      <c r="H95" s="175">
        <f t="shared" si="6"/>
        <v>0</v>
      </c>
      <c r="I95" s="176">
        <f t="shared" si="7"/>
        <v>0</v>
      </c>
      <c r="J95" s="177"/>
      <c r="K95" s="178"/>
      <c r="L95" s="179">
        <f t="shared" si="8"/>
        <v>0</v>
      </c>
    </row>
    <row r="96" spans="1:12" ht="12.75" customHeight="1">
      <c r="A96" s="53">
        <v>441</v>
      </c>
      <c r="B96" s="54" t="s">
        <v>1820</v>
      </c>
      <c r="C96" s="49" t="s">
        <v>1910</v>
      </c>
      <c r="D96" s="49"/>
      <c r="E96" s="167">
        <f>'CDPS TRUOC DC'!E96</f>
        <v>0</v>
      </c>
      <c r="F96" s="167">
        <f>'BT DC'!CZ96</f>
        <v>0</v>
      </c>
      <c r="G96" s="167">
        <f>'BT DC'!DA96</f>
        <v>0</v>
      </c>
      <c r="H96" s="167">
        <f t="shared" si="6"/>
        <v>0</v>
      </c>
      <c r="I96" s="169">
        <f t="shared" si="7"/>
        <v>0</v>
      </c>
      <c r="J96" s="164"/>
      <c r="K96" s="165"/>
      <c r="L96" s="166">
        <f t="shared" si="8"/>
        <v>0</v>
      </c>
    </row>
    <row r="97" spans="1:12" ht="12.75" customHeight="1">
      <c r="A97" s="53">
        <v>461</v>
      </c>
      <c r="B97" s="54" t="s">
        <v>1820</v>
      </c>
      <c r="C97" s="49" t="s">
        <v>1911</v>
      </c>
      <c r="D97" s="49"/>
      <c r="E97" s="167">
        <f>'CDPS TRUOC DC'!E97</f>
        <v>0</v>
      </c>
      <c r="F97" s="167">
        <f>'BT DC'!CZ97</f>
        <v>0</v>
      </c>
      <c r="G97" s="167">
        <f>'BT DC'!DA97</f>
        <v>0</v>
      </c>
      <c r="H97" s="167">
        <f t="shared" si="6"/>
        <v>0</v>
      </c>
      <c r="I97" s="169">
        <f t="shared" si="7"/>
        <v>0</v>
      </c>
      <c r="J97" s="164"/>
      <c r="K97" s="165"/>
      <c r="L97" s="166">
        <f t="shared" si="8"/>
        <v>0</v>
      </c>
    </row>
    <row r="98" spans="1:12" ht="12.75" customHeight="1">
      <c r="A98" s="53">
        <v>466</v>
      </c>
      <c r="B98" s="54" t="s">
        <v>1820</v>
      </c>
      <c r="C98" s="49" t="s">
        <v>1912</v>
      </c>
      <c r="D98" s="49"/>
      <c r="E98" s="167">
        <f>'CDPS TRUOC DC'!E98</f>
        <v>0</v>
      </c>
      <c r="F98" s="167">
        <f>'BT DC'!CZ98</f>
        <v>0</v>
      </c>
      <c r="G98" s="167">
        <f>'BT DC'!DA98</f>
        <v>0</v>
      </c>
      <c r="H98" s="167">
        <f t="shared" si="6"/>
        <v>0</v>
      </c>
      <c r="I98" s="169">
        <f t="shared" si="7"/>
        <v>0</v>
      </c>
      <c r="J98" s="164"/>
      <c r="K98" s="165"/>
      <c r="L98" s="166">
        <f t="shared" si="8"/>
        <v>0</v>
      </c>
    </row>
    <row r="99" spans="1:12" ht="12.75" customHeight="1">
      <c r="A99" s="53">
        <v>511</v>
      </c>
      <c r="B99" s="54" t="s">
        <v>1820</v>
      </c>
      <c r="C99" s="49" t="s">
        <v>1913</v>
      </c>
      <c r="D99" s="49"/>
      <c r="E99" s="167">
        <f>'CDPS TRUOC DC'!E99</f>
        <v>0</v>
      </c>
      <c r="F99" s="168">
        <f>'BT DC'!CZ99</f>
        <v>0</v>
      </c>
      <c r="G99" s="168">
        <f>'BT DC'!DA99</f>
        <v>0</v>
      </c>
      <c r="H99" s="167">
        <f t="shared" si="6"/>
        <v>0</v>
      </c>
      <c r="I99" s="169">
        <f t="shared" si="7"/>
        <v>0</v>
      </c>
      <c r="J99" s="164"/>
      <c r="K99" s="165"/>
      <c r="L99" s="166">
        <f t="shared" si="8"/>
        <v>0</v>
      </c>
    </row>
    <row r="100" spans="1:12" ht="12.75" customHeight="1">
      <c r="A100" s="53">
        <v>512</v>
      </c>
      <c r="B100" s="54" t="s">
        <v>1820</v>
      </c>
      <c r="C100" s="49" t="s">
        <v>1914</v>
      </c>
      <c r="D100" s="49"/>
      <c r="E100" s="167">
        <f>'CDPS TRUOC DC'!E100</f>
        <v>0</v>
      </c>
      <c r="F100" s="167">
        <f>'BT DC'!CZ100</f>
        <v>0</v>
      </c>
      <c r="G100" s="167">
        <f>'BT DC'!DA100</f>
        <v>0</v>
      </c>
      <c r="H100" s="167">
        <f t="shared" si="6"/>
        <v>0</v>
      </c>
      <c r="I100" s="169">
        <f t="shared" si="7"/>
        <v>0</v>
      </c>
      <c r="J100" s="164"/>
      <c r="K100" s="165"/>
      <c r="L100" s="166">
        <f t="shared" si="8"/>
        <v>0</v>
      </c>
    </row>
    <row r="101" spans="1:12" ht="12.75" customHeight="1">
      <c r="A101" s="53">
        <v>515</v>
      </c>
      <c r="B101" s="54" t="s">
        <v>1820</v>
      </c>
      <c r="C101" s="49" t="s">
        <v>777</v>
      </c>
      <c r="D101" s="49"/>
      <c r="E101" s="167">
        <f>'CDPS TRUOC DC'!E101</f>
        <v>0</v>
      </c>
      <c r="F101" s="168">
        <f>'BT DC'!CZ101</f>
        <v>0</v>
      </c>
      <c r="G101" s="167">
        <f>'BT DC'!DA101</f>
        <v>0</v>
      </c>
      <c r="H101" s="167">
        <f t="shared" si="6"/>
        <v>0</v>
      </c>
      <c r="I101" s="169">
        <f t="shared" si="7"/>
        <v>0</v>
      </c>
      <c r="J101" s="164"/>
      <c r="K101" s="165"/>
      <c r="L101" s="166">
        <f t="shared" si="8"/>
        <v>0</v>
      </c>
    </row>
    <row r="102" spans="1:12" ht="12.75" customHeight="1">
      <c r="A102" s="53">
        <v>521</v>
      </c>
      <c r="B102" s="54" t="s">
        <v>1820</v>
      </c>
      <c r="C102" s="49" t="s">
        <v>778</v>
      </c>
      <c r="D102" s="49"/>
      <c r="E102" s="167">
        <f>'CDPS TRUOC DC'!E102</f>
        <v>0</v>
      </c>
      <c r="F102" s="167">
        <f>'BT DC'!CZ102</f>
        <v>0</v>
      </c>
      <c r="G102" s="167">
        <f>'BT DC'!DA102</f>
        <v>0</v>
      </c>
      <c r="H102" s="167">
        <f t="shared" si="6"/>
        <v>0</v>
      </c>
      <c r="I102" s="169">
        <f t="shared" si="7"/>
        <v>0</v>
      </c>
      <c r="J102" s="164"/>
      <c r="K102" s="165"/>
      <c r="L102" s="166">
        <f t="shared" si="8"/>
        <v>0</v>
      </c>
    </row>
    <row r="103" spans="1:12" ht="12.75" customHeight="1">
      <c r="A103" s="53">
        <v>531</v>
      </c>
      <c r="B103" s="54" t="s">
        <v>1820</v>
      </c>
      <c r="C103" s="49" t="s">
        <v>779</v>
      </c>
      <c r="D103" s="49"/>
      <c r="E103" s="167">
        <f>'CDPS TRUOC DC'!E103</f>
        <v>0</v>
      </c>
      <c r="F103" s="167">
        <f>'BT DC'!CZ103</f>
        <v>0</v>
      </c>
      <c r="G103" s="167">
        <f>'BT DC'!DA103</f>
        <v>0</v>
      </c>
      <c r="H103" s="167">
        <f aca="true" t="shared" si="9" ref="H103:H118">IF(D103+F103-E103-G103&gt;0,D103+F103-E103-G103,0)</f>
        <v>0</v>
      </c>
      <c r="I103" s="169">
        <f aca="true" t="shared" si="10" ref="I103:I118">IF(E103+G103-D103-F103&gt;0,E103+G103-D103-F103,0)</f>
        <v>0</v>
      </c>
      <c r="J103" s="164"/>
      <c r="K103" s="165"/>
      <c r="L103" s="166">
        <f aca="true" t="shared" si="11" ref="L103:L118">IF(I103=0,H103-J103+K103,I103-K103+J103)</f>
        <v>0</v>
      </c>
    </row>
    <row r="104" spans="1:12" ht="12.75" customHeight="1">
      <c r="A104" s="53">
        <v>532</v>
      </c>
      <c r="B104" s="54" t="s">
        <v>1820</v>
      </c>
      <c r="C104" s="49" t="s">
        <v>780</v>
      </c>
      <c r="D104" s="49"/>
      <c r="E104" s="167">
        <f>'CDPS TRUOC DC'!E104</f>
        <v>0</v>
      </c>
      <c r="F104" s="167">
        <f>'BT DC'!CZ104</f>
        <v>0</v>
      </c>
      <c r="G104" s="167">
        <f>'BT DC'!DA104</f>
        <v>0</v>
      </c>
      <c r="H104" s="167">
        <f t="shared" si="9"/>
        <v>0</v>
      </c>
      <c r="I104" s="169">
        <f t="shared" si="10"/>
        <v>0</v>
      </c>
      <c r="J104" s="164"/>
      <c r="K104" s="165"/>
      <c r="L104" s="166">
        <f t="shared" si="11"/>
        <v>0</v>
      </c>
    </row>
    <row r="105" spans="1:12" ht="12.75" customHeight="1">
      <c r="A105" s="53">
        <v>611</v>
      </c>
      <c r="B105" s="54" t="s">
        <v>1820</v>
      </c>
      <c r="C105" s="49" t="s">
        <v>781</v>
      </c>
      <c r="D105" s="49"/>
      <c r="E105" s="167">
        <f>'CDPS TRUOC DC'!E105</f>
        <v>0</v>
      </c>
      <c r="F105" s="167">
        <f>'BT DC'!CZ105</f>
        <v>0</v>
      </c>
      <c r="G105" s="167">
        <f>'BT DC'!DA105</f>
        <v>0</v>
      </c>
      <c r="H105" s="167">
        <f t="shared" si="9"/>
        <v>0</v>
      </c>
      <c r="I105" s="169">
        <f t="shared" si="10"/>
        <v>0</v>
      </c>
      <c r="J105" s="164"/>
      <c r="K105" s="165"/>
      <c r="L105" s="166">
        <f t="shared" si="11"/>
        <v>0</v>
      </c>
    </row>
    <row r="106" spans="1:12" ht="12.75" customHeight="1">
      <c r="A106" s="53">
        <v>621</v>
      </c>
      <c r="B106" s="54" t="s">
        <v>1820</v>
      </c>
      <c r="C106" s="49" t="s">
        <v>782</v>
      </c>
      <c r="D106" s="49"/>
      <c r="E106" s="167">
        <f>'CDPS TRUOC DC'!E106</f>
        <v>0</v>
      </c>
      <c r="F106" s="167">
        <f>'BT DC'!CZ106</f>
        <v>0</v>
      </c>
      <c r="G106" s="167">
        <f>'BT DC'!DA106</f>
        <v>0</v>
      </c>
      <c r="H106" s="167">
        <f t="shared" si="9"/>
        <v>0</v>
      </c>
      <c r="I106" s="169">
        <f t="shared" si="10"/>
        <v>0</v>
      </c>
      <c r="J106" s="164"/>
      <c r="K106" s="165"/>
      <c r="L106" s="166">
        <f t="shared" si="11"/>
        <v>0</v>
      </c>
    </row>
    <row r="107" spans="1:12" ht="12.75" customHeight="1">
      <c r="A107" s="53">
        <v>622</v>
      </c>
      <c r="B107" s="54" t="s">
        <v>1820</v>
      </c>
      <c r="C107" s="49" t="s">
        <v>783</v>
      </c>
      <c r="D107" s="49"/>
      <c r="E107" s="167">
        <f>'CDPS TRUOC DC'!E107</f>
        <v>0</v>
      </c>
      <c r="F107" s="167">
        <f>'BT DC'!CZ107</f>
        <v>0</v>
      </c>
      <c r="G107" s="167">
        <f>'BT DC'!DA107</f>
        <v>0</v>
      </c>
      <c r="H107" s="167">
        <f t="shared" si="9"/>
        <v>0</v>
      </c>
      <c r="I107" s="169">
        <f t="shared" si="10"/>
        <v>0</v>
      </c>
      <c r="J107" s="164"/>
      <c r="K107" s="165"/>
      <c r="L107" s="166">
        <f t="shared" si="11"/>
        <v>0</v>
      </c>
    </row>
    <row r="108" spans="1:12" ht="12.75" customHeight="1">
      <c r="A108" s="53">
        <v>623</v>
      </c>
      <c r="B108" s="54" t="s">
        <v>1820</v>
      </c>
      <c r="C108" s="49" t="s">
        <v>784</v>
      </c>
      <c r="D108" s="49"/>
      <c r="E108" s="167">
        <f>'CDPS TRUOC DC'!E108</f>
        <v>0</v>
      </c>
      <c r="F108" s="168">
        <f>'BT DC'!CZ108</f>
        <v>0</v>
      </c>
      <c r="G108" s="167">
        <f>'BT DC'!DA108</f>
        <v>0</v>
      </c>
      <c r="H108" s="167">
        <f t="shared" si="9"/>
        <v>0</v>
      </c>
      <c r="I108" s="169">
        <f t="shared" si="10"/>
        <v>0</v>
      </c>
      <c r="J108" s="164"/>
      <c r="K108" s="165"/>
      <c r="L108" s="166">
        <f t="shared" si="11"/>
        <v>0</v>
      </c>
    </row>
    <row r="109" spans="1:12" ht="12.75" customHeight="1">
      <c r="A109" s="53">
        <v>627</v>
      </c>
      <c r="B109" s="54" t="s">
        <v>1820</v>
      </c>
      <c r="C109" s="49" t="s">
        <v>785</v>
      </c>
      <c r="D109" s="49"/>
      <c r="E109" s="167">
        <f>'CDPS TRUOC DC'!E109</f>
        <v>0</v>
      </c>
      <c r="F109" s="167">
        <f>'BT DC'!CZ109</f>
        <v>0</v>
      </c>
      <c r="G109" s="167">
        <f>'BT DC'!DA109</f>
        <v>0</v>
      </c>
      <c r="H109" s="167">
        <f t="shared" si="9"/>
        <v>0</v>
      </c>
      <c r="I109" s="169">
        <f t="shared" si="10"/>
        <v>0</v>
      </c>
      <c r="J109" s="164"/>
      <c r="K109" s="165"/>
      <c r="L109" s="166">
        <f t="shared" si="11"/>
        <v>0</v>
      </c>
    </row>
    <row r="110" spans="1:12" ht="12.75" customHeight="1">
      <c r="A110" s="53">
        <v>631</v>
      </c>
      <c r="B110" s="54" t="s">
        <v>1820</v>
      </c>
      <c r="C110" s="49" t="s">
        <v>786</v>
      </c>
      <c r="D110" s="49"/>
      <c r="E110" s="167">
        <f>'CDPS TRUOC DC'!E110</f>
        <v>0</v>
      </c>
      <c r="F110" s="167">
        <f>'BT DC'!CZ110</f>
        <v>0</v>
      </c>
      <c r="G110" s="167">
        <f>'BT DC'!DA110</f>
        <v>0</v>
      </c>
      <c r="H110" s="167">
        <f t="shared" si="9"/>
        <v>0</v>
      </c>
      <c r="I110" s="169">
        <f t="shared" si="10"/>
        <v>0</v>
      </c>
      <c r="J110" s="164"/>
      <c r="K110" s="165"/>
      <c r="L110" s="166">
        <f t="shared" si="11"/>
        <v>0</v>
      </c>
    </row>
    <row r="111" spans="1:12" ht="12.75" customHeight="1">
      <c r="A111" s="53">
        <v>632</v>
      </c>
      <c r="B111" s="54" t="s">
        <v>1820</v>
      </c>
      <c r="C111" s="49" t="s">
        <v>787</v>
      </c>
      <c r="D111" s="49"/>
      <c r="E111" s="167">
        <f>'CDPS TRUOC DC'!E111</f>
        <v>0</v>
      </c>
      <c r="F111" s="168">
        <f>'BT DC'!CZ111</f>
        <v>0</v>
      </c>
      <c r="G111" s="167">
        <f>'BT DC'!DA111</f>
        <v>0</v>
      </c>
      <c r="H111" s="167">
        <f t="shared" si="9"/>
        <v>0</v>
      </c>
      <c r="I111" s="169">
        <f t="shared" si="10"/>
        <v>0</v>
      </c>
      <c r="J111" s="164"/>
      <c r="K111" s="165"/>
      <c r="L111" s="166">
        <f t="shared" si="11"/>
        <v>0</v>
      </c>
    </row>
    <row r="112" spans="1:12" ht="12.75" customHeight="1">
      <c r="A112" s="53">
        <v>635</v>
      </c>
      <c r="B112" s="54" t="s">
        <v>1820</v>
      </c>
      <c r="C112" s="49" t="s">
        <v>788</v>
      </c>
      <c r="D112" s="49"/>
      <c r="E112" s="167">
        <f>'CDPS TRUOC DC'!E112</f>
        <v>0</v>
      </c>
      <c r="F112" s="167">
        <f>'BT DC'!CZ112</f>
        <v>0</v>
      </c>
      <c r="G112" s="167">
        <f>'BT DC'!DA112</f>
        <v>0</v>
      </c>
      <c r="H112" s="167">
        <f t="shared" si="9"/>
        <v>0</v>
      </c>
      <c r="I112" s="169">
        <f t="shared" si="10"/>
        <v>0</v>
      </c>
      <c r="J112" s="164"/>
      <c r="K112" s="165"/>
      <c r="L112" s="166">
        <f t="shared" si="11"/>
        <v>0</v>
      </c>
    </row>
    <row r="113" spans="1:12" ht="12.75" customHeight="1">
      <c r="A113" s="53">
        <v>641</v>
      </c>
      <c r="B113" s="54" t="s">
        <v>1820</v>
      </c>
      <c r="C113" s="55" t="s">
        <v>789</v>
      </c>
      <c r="D113" s="49"/>
      <c r="E113" s="167">
        <f>'CDPS TRUOC DC'!E113</f>
        <v>0</v>
      </c>
      <c r="F113" s="167">
        <f>'BT DC'!CZ113</f>
        <v>0</v>
      </c>
      <c r="G113" s="167">
        <f>'BT DC'!DA113</f>
        <v>0</v>
      </c>
      <c r="H113" s="167">
        <f t="shared" si="9"/>
        <v>0</v>
      </c>
      <c r="I113" s="169">
        <f t="shared" si="10"/>
        <v>0</v>
      </c>
      <c r="J113" s="164"/>
      <c r="K113" s="165"/>
      <c r="L113" s="166">
        <f t="shared" si="11"/>
        <v>0</v>
      </c>
    </row>
    <row r="114" spans="1:12" ht="12.75" customHeight="1">
      <c r="A114" s="53">
        <v>642</v>
      </c>
      <c r="B114" s="54" t="s">
        <v>1820</v>
      </c>
      <c r="C114" s="49" t="s">
        <v>790</v>
      </c>
      <c r="D114" s="49"/>
      <c r="E114" s="167">
        <f>'CDPS TRUOC DC'!E114</f>
        <v>0</v>
      </c>
      <c r="F114" s="167">
        <f>'BT DC'!CZ114</f>
        <v>0</v>
      </c>
      <c r="G114" s="167">
        <f>'BT DC'!DA114</f>
        <v>0</v>
      </c>
      <c r="H114" s="167">
        <f t="shared" si="9"/>
        <v>0</v>
      </c>
      <c r="I114" s="169">
        <f t="shared" si="10"/>
        <v>0</v>
      </c>
      <c r="J114" s="164"/>
      <c r="K114" s="165"/>
      <c r="L114" s="166">
        <f t="shared" si="11"/>
        <v>0</v>
      </c>
    </row>
    <row r="115" spans="1:12" ht="12.75" customHeight="1">
      <c r="A115" s="53">
        <v>711</v>
      </c>
      <c r="B115" s="54" t="s">
        <v>1820</v>
      </c>
      <c r="C115" s="49" t="s">
        <v>791</v>
      </c>
      <c r="D115" s="49"/>
      <c r="E115" s="167">
        <f>'CDPS TRUOC DC'!E115</f>
        <v>0</v>
      </c>
      <c r="F115" s="168">
        <f>'BT DC'!CZ115</f>
        <v>0</v>
      </c>
      <c r="G115" s="167">
        <f>'BT DC'!DA115</f>
        <v>0</v>
      </c>
      <c r="H115" s="167">
        <f t="shared" si="9"/>
        <v>0</v>
      </c>
      <c r="I115" s="169">
        <f t="shared" si="10"/>
        <v>0</v>
      </c>
      <c r="J115" s="164"/>
      <c r="K115" s="165"/>
      <c r="L115" s="166">
        <f t="shared" si="11"/>
        <v>0</v>
      </c>
    </row>
    <row r="116" spans="1:12" ht="12.75" customHeight="1">
      <c r="A116" s="53">
        <v>811</v>
      </c>
      <c r="B116" s="54" t="s">
        <v>1820</v>
      </c>
      <c r="C116" s="58" t="s">
        <v>792</v>
      </c>
      <c r="D116" s="49"/>
      <c r="E116" s="167">
        <f>'CDPS TRUOC DC'!E116</f>
        <v>0</v>
      </c>
      <c r="F116" s="167">
        <f>'BT DC'!CZ116</f>
        <v>0</v>
      </c>
      <c r="G116" s="167">
        <f>'BT DC'!DA116</f>
        <v>0</v>
      </c>
      <c r="H116" s="167">
        <f t="shared" si="9"/>
        <v>0</v>
      </c>
      <c r="I116" s="169">
        <f t="shared" si="10"/>
        <v>0</v>
      </c>
      <c r="J116" s="164"/>
      <c r="K116" s="165"/>
      <c r="L116" s="166">
        <f t="shared" si="11"/>
        <v>0</v>
      </c>
    </row>
    <row r="117" spans="1:12" ht="12.75" customHeight="1">
      <c r="A117" s="53">
        <v>821</v>
      </c>
      <c r="B117" s="54" t="s">
        <v>1820</v>
      </c>
      <c r="C117" s="49" t="s">
        <v>793</v>
      </c>
      <c r="D117" s="49"/>
      <c r="E117" s="167">
        <f>'CDPS TRUOC DC'!E117</f>
        <v>0</v>
      </c>
      <c r="F117" s="167">
        <f>'BT DC'!CZ117</f>
        <v>0</v>
      </c>
      <c r="G117" s="167">
        <f>'BT DC'!DA117</f>
        <v>0</v>
      </c>
      <c r="H117" s="167">
        <f t="shared" si="9"/>
        <v>0</v>
      </c>
      <c r="I117" s="169">
        <f t="shared" si="10"/>
        <v>0</v>
      </c>
      <c r="J117" s="164"/>
      <c r="K117" s="165"/>
      <c r="L117" s="166">
        <f t="shared" si="11"/>
        <v>0</v>
      </c>
    </row>
    <row r="118" spans="1:12" ht="12.75" customHeight="1">
      <c r="A118" s="59">
        <v>911</v>
      </c>
      <c r="B118" s="60" t="s">
        <v>1820</v>
      </c>
      <c r="C118" s="61" t="s">
        <v>794</v>
      </c>
      <c r="D118" s="61"/>
      <c r="E118" s="181">
        <f>'CDPS TRUOC DC'!E118</f>
        <v>0</v>
      </c>
      <c r="F118" s="181">
        <f>'BT DC'!CZ118</f>
        <v>0</v>
      </c>
      <c r="G118" s="181">
        <f>'BT DC'!DA118</f>
        <v>0</v>
      </c>
      <c r="H118" s="181">
        <f t="shared" si="9"/>
        <v>0</v>
      </c>
      <c r="I118" s="182">
        <f t="shared" si="10"/>
        <v>0</v>
      </c>
      <c r="J118" s="183"/>
      <c r="K118" s="184"/>
      <c r="L118" s="185">
        <f t="shared" si="11"/>
        <v>0</v>
      </c>
    </row>
    <row r="119" spans="1:12" ht="19.5" customHeight="1">
      <c r="A119" s="186"/>
      <c r="B119" s="187"/>
      <c r="C119" s="188" t="s">
        <v>795</v>
      </c>
      <c r="D119" s="189"/>
      <c r="E119" s="190">
        <f>SUMIF($B$7:$B$118,$B$8,E7:E118)</f>
        <v>0</v>
      </c>
      <c r="F119" s="190">
        <f>SUMIF($B$7:$B$118,$B$8,F7:F118)</f>
        <v>0</v>
      </c>
      <c r="G119" s="190">
        <f>SUMIF($B$7:$B$118,$B$8,G7:G118)</f>
        <v>0</v>
      </c>
      <c r="H119" s="190">
        <f>SUMIF($B$7:$B$118,$B$8,H7:H118)</f>
        <v>0</v>
      </c>
      <c r="I119" s="191">
        <f>SUMIF($B$7:$B$118,$B$8,I7:I118)</f>
        <v>0</v>
      </c>
      <c r="J119" s="192">
        <f>SUM(J7:J118)-(J18+J38+J57+J68+J83+J93)</f>
        <v>126475718</v>
      </c>
      <c r="K119" s="193">
        <f>SUM(K7:K118)-(K18+K38+K57+K68+K83+K93)</f>
        <v>0</v>
      </c>
      <c r="L119" s="193">
        <f>SUM(L7:L118)-(L18+L38+L57+L68+L83+L93)</f>
        <v>-126475718</v>
      </c>
    </row>
    <row r="120" spans="1:12" ht="14.25">
      <c r="A120" s="32"/>
      <c r="B120" s="194"/>
      <c r="C120" s="32"/>
      <c r="D120" s="149"/>
      <c r="E120" s="149">
        <f>+E119-D119</f>
        <v>0</v>
      </c>
      <c r="F120" s="149"/>
      <c r="G120" s="149">
        <f>+G119-F119</f>
        <v>0</v>
      </c>
      <c r="H120" s="149"/>
      <c r="I120" s="149">
        <f>+I119-H119</f>
        <v>0</v>
      </c>
      <c r="J120" s="149"/>
      <c r="K120" s="149"/>
      <c r="L120" s="149"/>
    </row>
    <row r="121" ht="14.25">
      <c r="G121" s="195"/>
    </row>
    <row r="122" ht="14.25">
      <c r="H122" s="149"/>
    </row>
    <row r="123" ht="14.25">
      <c r="G123" s="195"/>
    </row>
    <row r="125" ht="14.25">
      <c r="H125" s="195"/>
    </row>
    <row r="126" ht="14.25">
      <c r="H126" s="195"/>
    </row>
    <row r="127" ht="14.25">
      <c r="H127" s="195"/>
    </row>
    <row r="128" ht="14.25">
      <c r="H128" s="195"/>
    </row>
    <row r="129" ht="14.25">
      <c r="H129" s="195"/>
    </row>
    <row r="130" ht="14.25">
      <c r="H130" s="195"/>
    </row>
  </sheetData>
  <sheetProtection/>
  <mergeCells count="4">
    <mergeCell ref="D5:E5"/>
    <mergeCell ref="F5:G5"/>
    <mergeCell ref="H5:I5"/>
    <mergeCell ref="J5:K5"/>
  </mergeCells>
  <printOptions/>
  <pageMargins left="0.44027777777777777" right="0.24027777777777778" top="0.2798611111111111" bottom="0.5" header="0.5118055555555555" footer="0.5118055555555555"/>
  <pageSetup horizontalDpi="300" verticalDpi="300" orientation="landscape" scale="90" r:id="rId1"/>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B2" sqref="B2"/>
    </sheetView>
  </sheetViews>
  <sheetFormatPr defaultColWidth="10.28125" defaultRowHeight="12.75"/>
  <cols>
    <col min="1" max="1" width="3.7109375" style="925" customWidth="1"/>
    <col min="2" max="2" width="4.28125" style="925" customWidth="1"/>
    <col min="3" max="3" width="2.00390625" style="925" customWidth="1"/>
    <col min="4" max="4" width="16.28125" style="925" customWidth="1"/>
    <col min="5" max="5" width="7.00390625" style="925" customWidth="1"/>
    <col min="6" max="6" width="11.7109375" style="925" customWidth="1"/>
    <col min="7" max="7" width="18.421875" style="925" customWidth="1"/>
    <col min="8" max="8" width="20.00390625" style="925" customWidth="1"/>
    <col min="9" max="9" width="13.7109375" style="925" customWidth="1"/>
    <col min="10" max="14" width="10.28125" style="925" customWidth="1"/>
    <col min="15" max="15" width="10.28125" style="926" customWidth="1"/>
    <col min="16" max="16384" width="10.28125" style="925" customWidth="1"/>
  </cols>
  <sheetData>
    <row r="1" ht="18.75" customHeight="1">
      <c r="A1" s="364" t="s">
        <v>40</v>
      </c>
    </row>
    <row r="2" spans="5:9" ht="16.5" customHeight="1">
      <c r="E2" s="1079" t="s">
        <v>1542</v>
      </c>
      <c r="F2" s="1079"/>
      <c r="G2" s="1079"/>
      <c r="H2" s="1079"/>
      <c r="I2" s="1079"/>
    </row>
    <row r="3" spans="5:9" ht="18" customHeight="1">
      <c r="E3" s="1076" t="s">
        <v>44</v>
      </c>
      <c r="F3" s="1076"/>
      <c r="G3" s="1076"/>
      <c r="H3" s="1076"/>
      <c r="I3" s="1076"/>
    </row>
    <row r="4" spans="5:9" ht="18" customHeight="1">
      <c r="E4" s="1079" t="s">
        <v>502</v>
      </c>
      <c r="F4" s="1079"/>
      <c r="G4" s="1079"/>
      <c r="H4" s="1079"/>
      <c r="I4" s="1079"/>
    </row>
    <row r="5" ht="12" customHeight="1"/>
    <row r="6" spans="2:9" s="927" customFormat="1" ht="23.25" customHeight="1">
      <c r="B6" s="781" t="s">
        <v>1397</v>
      </c>
      <c r="C6" s="781"/>
      <c r="D6" s="781"/>
      <c r="E6" s="923" t="s">
        <v>1398</v>
      </c>
      <c r="F6" s="781"/>
      <c r="G6" s="781"/>
      <c r="H6" s="781"/>
      <c r="I6" s="781"/>
    </row>
    <row r="7" spans="2:15" s="928" customFormat="1" ht="19.5" customHeight="1">
      <c r="B7" s="365"/>
      <c r="C7" s="365"/>
      <c r="D7" s="366" t="s">
        <v>1399</v>
      </c>
      <c r="E7" s="924" t="s">
        <v>503</v>
      </c>
      <c r="F7" s="365"/>
      <c r="G7" s="365"/>
      <c r="H7" s="365"/>
      <c r="I7" s="365"/>
      <c r="O7" s="927"/>
    </row>
    <row r="8" spans="2:15" s="368" customFormat="1" ht="75.75" customHeight="1">
      <c r="B8" s="1080" t="s">
        <v>4</v>
      </c>
      <c r="C8" s="1080"/>
      <c r="D8" s="1080"/>
      <c r="E8" s="1080"/>
      <c r="F8" s="1080"/>
      <c r="G8" s="1080"/>
      <c r="H8" s="1080"/>
      <c r="I8" s="1080"/>
      <c r="J8" s="367"/>
      <c r="O8" s="782"/>
    </row>
    <row r="9" spans="2:15" s="368" customFormat="1" ht="34.5" customHeight="1">
      <c r="B9" s="1081" t="s">
        <v>3</v>
      </c>
      <c r="C9" s="1081"/>
      <c r="D9" s="1081"/>
      <c r="E9" s="1081"/>
      <c r="F9" s="1081"/>
      <c r="G9" s="1081"/>
      <c r="H9" s="1081"/>
      <c r="I9" s="1081"/>
      <c r="O9" s="782"/>
    </row>
    <row r="10" spans="2:9" ht="27.75" customHeight="1">
      <c r="B10" s="1076" t="s">
        <v>1400</v>
      </c>
      <c r="C10" s="1076"/>
      <c r="D10" s="1076"/>
      <c r="E10" s="1076"/>
      <c r="F10" s="1076"/>
      <c r="G10" s="1076"/>
      <c r="H10" s="1076"/>
      <c r="I10" s="1076"/>
    </row>
    <row r="11" spans="2:10" s="368" customFormat="1" ht="90" customHeight="1">
      <c r="B11" s="1082" t="s">
        <v>45</v>
      </c>
      <c r="C11" s="1082"/>
      <c r="D11" s="1082"/>
      <c r="E11" s="1082"/>
      <c r="F11" s="1082"/>
      <c r="G11" s="1082"/>
      <c r="H11" s="1082"/>
      <c r="I11" s="1082"/>
      <c r="J11" s="369"/>
    </row>
    <row r="12" spans="2:9" ht="27.75" customHeight="1">
      <c r="B12" s="1076" t="s">
        <v>1401</v>
      </c>
      <c r="C12" s="1076"/>
      <c r="D12" s="1076"/>
      <c r="E12" s="1076"/>
      <c r="F12" s="1076"/>
      <c r="G12" s="1076"/>
      <c r="H12" s="1076"/>
      <c r="I12" s="1076"/>
    </row>
    <row r="13" spans="1:15" s="368" customFormat="1" ht="78" customHeight="1">
      <c r="A13" s="368" t="s">
        <v>61</v>
      </c>
      <c r="B13" s="1077" t="s">
        <v>5</v>
      </c>
      <c r="C13" s="1077"/>
      <c r="D13" s="1077"/>
      <c r="E13" s="1077"/>
      <c r="F13" s="1077"/>
      <c r="G13" s="1077"/>
      <c r="H13" s="1077"/>
      <c r="I13" s="1078"/>
      <c r="J13" s="369"/>
      <c r="O13" s="782"/>
    </row>
    <row r="14" spans="2:9" ht="27" customHeight="1">
      <c r="B14" s="370"/>
      <c r="C14" s="370"/>
      <c r="D14" s="370"/>
      <c r="E14" s="370"/>
      <c r="F14" s="370"/>
      <c r="G14" s="929"/>
      <c r="H14" s="371" t="s">
        <v>9</v>
      </c>
      <c r="I14" s="371"/>
    </row>
    <row r="15" spans="1:15" ht="18" customHeight="1">
      <c r="A15" s="926"/>
      <c r="C15" s="783"/>
      <c r="E15" s="783"/>
      <c r="F15" s="926"/>
      <c r="H15" s="907" t="s">
        <v>13</v>
      </c>
      <c r="I15" s="908"/>
      <c r="J15" s="926"/>
      <c r="O15" s="783"/>
    </row>
    <row r="16" spans="1:15" ht="18" customHeight="1">
      <c r="A16" s="926"/>
      <c r="C16" s="930"/>
      <c r="D16" s="1037" t="s">
        <v>1543</v>
      </c>
      <c r="E16" s="1038"/>
      <c r="F16" s="1039"/>
      <c r="G16" s="1040"/>
      <c r="H16" s="1041" t="s">
        <v>14</v>
      </c>
      <c r="I16" s="1038"/>
      <c r="J16" s="926"/>
      <c r="O16" s="930"/>
    </row>
    <row r="17" spans="1:15" ht="82.5" customHeight="1">
      <c r="A17" s="926"/>
      <c r="C17" s="930" t="s">
        <v>1402</v>
      </c>
      <c r="D17" s="1042" t="s">
        <v>12</v>
      </c>
      <c r="E17" s="1038"/>
      <c r="F17" s="1039"/>
      <c r="G17" s="1040"/>
      <c r="H17" s="1042" t="s">
        <v>1608</v>
      </c>
      <c r="I17" s="1038"/>
      <c r="J17" s="926"/>
      <c r="O17" s="930"/>
    </row>
    <row r="18" spans="1:15" s="931" customFormat="1" ht="15" customHeight="1">
      <c r="A18" s="909"/>
      <c r="C18" s="909"/>
      <c r="D18" s="1043" t="s">
        <v>41</v>
      </c>
      <c r="E18" s="1043"/>
      <c r="F18" s="1043"/>
      <c r="G18" s="1044"/>
      <c r="H18" s="1043" t="s">
        <v>42</v>
      </c>
      <c r="I18" s="1043"/>
      <c r="J18" s="909"/>
      <c r="O18" s="909"/>
    </row>
    <row r="19" spans="1:15" s="931" customFormat="1" ht="15" customHeight="1">
      <c r="A19" s="909"/>
      <c r="C19" s="909"/>
      <c r="D19" s="1043" t="s">
        <v>1403</v>
      </c>
      <c r="E19" s="1043"/>
      <c r="F19" s="1043"/>
      <c r="G19" s="1044"/>
      <c r="H19" s="1043" t="s">
        <v>1403</v>
      </c>
      <c r="I19" s="1043"/>
      <c r="J19" s="909"/>
      <c r="O19" s="909"/>
    </row>
    <row r="20" spans="3:5" ht="12.75">
      <c r="C20" s="926"/>
      <c r="D20" s="926"/>
      <c r="E20" s="926"/>
    </row>
    <row r="21" spans="3:5" ht="12.75">
      <c r="C21" s="926"/>
      <c r="D21" s="926"/>
      <c r="E21" s="926"/>
    </row>
    <row r="22" spans="3:5" ht="12.75">
      <c r="C22" s="926"/>
      <c r="D22" s="926"/>
      <c r="E22" s="926"/>
    </row>
    <row r="23" spans="3:5" ht="12.75">
      <c r="C23" s="926"/>
      <c r="D23" s="926"/>
      <c r="E23" s="926"/>
    </row>
  </sheetData>
  <sheetProtection/>
  <mergeCells count="9">
    <mergeCell ref="B12:I12"/>
    <mergeCell ref="B13:I13"/>
    <mergeCell ref="E2:I2"/>
    <mergeCell ref="E3:I3"/>
    <mergeCell ref="E4:I4"/>
    <mergeCell ref="B8:I8"/>
    <mergeCell ref="B9:I9"/>
    <mergeCell ref="B10:I10"/>
    <mergeCell ref="B11:I11"/>
  </mergeCells>
  <printOptions/>
  <pageMargins left="0.58" right="0.25" top="1.38" bottom="0.25" header="0.25" footer="0.25"/>
  <pageSetup firstPageNumber="3" useFirstPageNumber="1" horizontalDpi="300" verticalDpi="300" orientation="portrait" paperSize="9" r:id="rId1"/>
  <headerFooter alignWithMargins="0">
    <oddFooter xml:space="preserve">&amp;R&amp;"VNI-Times,Italic"&amp;9Trang &amp;P </oddFooter>
  </headerFooter>
</worksheet>
</file>

<file path=xl/worksheets/sheet6.xml><?xml version="1.0" encoding="utf-8"?>
<worksheet xmlns="http://schemas.openxmlformats.org/spreadsheetml/2006/main" xmlns:r="http://schemas.openxmlformats.org/officeDocument/2006/relationships">
  <dimension ref="A1:IN209"/>
  <sheetViews>
    <sheetView zoomScalePageLayoutView="0" workbookViewId="0" topLeftCell="A1">
      <selection activeCell="B1" sqref="B1"/>
    </sheetView>
  </sheetViews>
  <sheetFormatPr defaultColWidth="9.140625" defaultRowHeight="12.75"/>
  <cols>
    <col min="1" max="1" width="3.8515625" style="196" customWidth="1"/>
    <col min="2" max="2" width="2.7109375" style="197" customWidth="1"/>
    <col min="3" max="3" width="37.421875" style="198" customWidth="1"/>
    <col min="4" max="4" width="0.9921875" style="198" customWidth="1"/>
    <col min="5" max="5" width="6.7109375" style="199" customWidth="1"/>
    <col min="6" max="6" width="0.71875" style="198" customWidth="1"/>
    <col min="7" max="7" width="7.28125" style="285" customWidth="1"/>
    <col min="8" max="8" width="0.71875" style="198" customWidth="1"/>
    <col min="9" max="9" width="17.7109375" style="200" customWidth="1"/>
    <col min="10" max="10" width="0.71875" style="201" customWidth="1"/>
    <col min="11" max="11" width="18.140625" style="200" customWidth="1"/>
    <col min="12" max="13" width="9.140625" style="202" customWidth="1"/>
    <col min="14" max="240" width="9.140625" style="198" customWidth="1"/>
    <col min="241" max="16384" width="9.140625" style="202" customWidth="1"/>
  </cols>
  <sheetData>
    <row r="1" spans="1:11" ht="19.5" customHeight="1">
      <c r="A1" s="792" t="s">
        <v>502</v>
      </c>
      <c r="B1" s="204"/>
      <c r="K1" s="205" t="s">
        <v>1215</v>
      </c>
    </row>
    <row r="2" spans="1:11" ht="9" customHeight="1">
      <c r="A2" s="792"/>
      <c r="B2" s="204"/>
      <c r="K2" s="205"/>
    </row>
    <row r="3" spans="1:11" ht="21.75" customHeight="1">
      <c r="A3" s="206" t="s">
        <v>67</v>
      </c>
      <c r="B3" s="207"/>
      <c r="E3" s="208"/>
      <c r="G3" s="932"/>
      <c r="I3" s="209"/>
      <c r="J3" s="209"/>
      <c r="K3" s="209"/>
    </row>
    <row r="4" spans="1:11" ht="19.5" customHeight="1">
      <c r="A4" s="933" t="s">
        <v>1701</v>
      </c>
      <c r="B4" s="210"/>
      <c r="C4" s="211"/>
      <c r="D4" s="211"/>
      <c r="E4" s="208"/>
      <c r="F4" s="211"/>
      <c r="G4" s="932"/>
      <c r="H4" s="211"/>
      <c r="I4" s="212"/>
      <c r="J4" s="213"/>
      <c r="K4" s="934" t="s">
        <v>1216</v>
      </c>
    </row>
    <row r="5" spans="1:11" ht="3.75" customHeight="1">
      <c r="A5" s="215"/>
      <c r="B5" s="216"/>
      <c r="C5" s="217"/>
      <c r="D5" s="217"/>
      <c r="E5" s="218"/>
      <c r="F5" s="217"/>
      <c r="G5" s="935"/>
      <c r="H5" s="217"/>
      <c r="I5" s="219"/>
      <c r="J5" s="220"/>
      <c r="K5" s="221"/>
    </row>
    <row r="6" spans="1:11" ht="15" customHeight="1">
      <c r="A6" s="222"/>
      <c r="B6" s="223"/>
      <c r="C6" s="211"/>
      <c r="D6" s="211"/>
      <c r="E6" s="208"/>
      <c r="F6" s="211"/>
      <c r="G6" s="932"/>
      <c r="H6" s="211"/>
      <c r="I6" s="224"/>
      <c r="J6" s="213"/>
      <c r="K6" s="225"/>
    </row>
    <row r="7" spans="1:240" s="946" customFormat="1" ht="31.5" customHeight="1">
      <c r="A7" s="944"/>
      <c r="B7" s="945"/>
      <c r="C7" s="944" t="s">
        <v>1217</v>
      </c>
      <c r="D7" s="226"/>
      <c r="E7" s="227" t="s">
        <v>1218</v>
      </c>
      <c r="F7" s="228"/>
      <c r="G7" s="936" t="s">
        <v>1219</v>
      </c>
      <c r="H7" s="228"/>
      <c r="I7" s="937" t="s">
        <v>11</v>
      </c>
      <c r="J7" s="937"/>
      <c r="K7" s="937" t="s">
        <v>1702</v>
      </c>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c r="BG7" s="947"/>
      <c r="BH7" s="947"/>
      <c r="BI7" s="947"/>
      <c r="BJ7" s="947"/>
      <c r="BK7" s="947"/>
      <c r="BL7" s="947"/>
      <c r="BM7" s="947"/>
      <c r="BN7" s="947"/>
      <c r="BO7" s="947"/>
      <c r="BP7" s="947"/>
      <c r="BQ7" s="947"/>
      <c r="BR7" s="947"/>
      <c r="BS7" s="947"/>
      <c r="BT7" s="947"/>
      <c r="BU7" s="947"/>
      <c r="BV7" s="947"/>
      <c r="BW7" s="947"/>
      <c r="BX7" s="947"/>
      <c r="BY7" s="947"/>
      <c r="BZ7" s="947"/>
      <c r="CA7" s="947"/>
      <c r="CB7" s="947"/>
      <c r="CC7" s="947"/>
      <c r="CD7" s="947"/>
      <c r="CE7" s="947"/>
      <c r="CF7" s="947"/>
      <c r="CG7" s="947"/>
      <c r="CH7" s="947"/>
      <c r="CI7" s="947"/>
      <c r="CJ7" s="947"/>
      <c r="CK7" s="947"/>
      <c r="CL7" s="947"/>
      <c r="CM7" s="947"/>
      <c r="CN7" s="947"/>
      <c r="CO7" s="947"/>
      <c r="CP7" s="947"/>
      <c r="CQ7" s="947"/>
      <c r="CR7" s="947"/>
      <c r="CS7" s="947"/>
      <c r="CT7" s="947"/>
      <c r="CU7" s="947"/>
      <c r="CV7" s="947"/>
      <c r="CW7" s="947"/>
      <c r="CX7" s="947"/>
      <c r="CY7" s="947"/>
      <c r="CZ7" s="947"/>
      <c r="DA7" s="947"/>
      <c r="DB7" s="947"/>
      <c r="DC7" s="947"/>
      <c r="DD7" s="947"/>
      <c r="DE7" s="947"/>
      <c r="DF7" s="947"/>
      <c r="DG7" s="947"/>
      <c r="DH7" s="947"/>
      <c r="DI7" s="947"/>
      <c r="DJ7" s="947"/>
      <c r="DK7" s="947"/>
      <c r="DL7" s="947"/>
      <c r="DM7" s="947"/>
      <c r="DN7" s="947"/>
      <c r="DO7" s="947"/>
      <c r="DP7" s="947"/>
      <c r="DQ7" s="947"/>
      <c r="DR7" s="947"/>
      <c r="DS7" s="947"/>
      <c r="DT7" s="947"/>
      <c r="DU7" s="947"/>
      <c r="DV7" s="947"/>
      <c r="DW7" s="947"/>
      <c r="DX7" s="947"/>
      <c r="DY7" s="947"/>
      <c r="DZ7" s="947"/>
      <c r="EA7" s="947"/>
      <c r="EB7" s="947"/>
      <c r="EC7" s="947"/>
      <c r="ED7" s="947"/>
      <c r="EE7" s="947"/>
      <c r="EF7" s="947"/>
      <c r="EG7" s="947"/>
      <c r="EH7" s="947"/>
      <c r="EI7" s="947"/>
      <c r="EJ7" s="947"/>
      <c r="EK7" s="947"/>
      <c r="EL7" s="947"/>
      <c r="EM7" s="947"/>
      <c r="EN7" s="947"/>
      <c r="EO7" s="947"/>
      <c r="EP7" s="947"/>
      <c r="EQ7" s="947"/>
      <c r="ER7" s="947"/>
      <c r="ES7" s="947"/>
      <c r="ET7" s="947"/>
      <c r="EU7" s="947"/>
      <c r="EV7" s="947"/>
      <c r="EW7" s="947"/>
      <c r="EX7" s="947"/>
      <c r="EY7" s="947"/>
      <c r="EZ7" s="947"/>
      <c r="FA7" s="947"/>
      <c r="FB7" s="947"/>
      <c r="FC7" s="947"/>
      <c r="FD7" s="947"/>
      <c r="FE7" s="947"/>
      <c r="FF7" s="947"/>
      <c r="FG7" s="947"/>
      <c r="FH7" s="947"/>
      <c r="FI7" s="947"/>
      <c r="FJ7" s="947"/>
      <c r="FK7" s="947"/>
      <c r="FL7" s="947"/>
      <c r="FM7" s="947"/>
      <c r="FN7" s="947"/>
      <c r="FO7" s="947"/>
      <c r="FP7" s="947"/>
      <c r="FQ7" s="947"/>
      <c r="FR7" s="947"/>
      <c r="FS7" s="947"/>
      <c r="FT7" s="947"/>
      <c r="FU7" s="947"/>
      <c r="FV7" s="947"/>
      <c r="FW7" s="947"/>
      <c r="FX7" s="947"/>
      <c r="FY7" s="947"/>
      <c r="FZ7" s="947"/>
      <c r="GA7" s="947"/>
      <c r="GB7" s="947"/>
      <c r="GC7" s="947"/>
      <c r="GD7" s="947"/>
      <c r="GE7" s="947"/>
      <c r="GF7" s="947"/>
      <c r="GG7" s="947"/>
      <c r="GH7" s="947"/>
      <c r="GI7" s="947"/>
      <c r="GJ7" s="947"/>
      <c r="GK7" s="947"/>
      <c r="GL7" s="947"/>
      <c r="GM7" s="947"/>
      <c r="GN7" s="947"/>
      <c r="GO7" s="947"/>
      <c r="GP7" s="947"/>
      <c r="GQ7" s="947"/>
      <c r="GR7" s="947"/>
      <c r="GS7" s="947"/>
      <c r="GT7" s="947"/>
      <c r="GU7" s="947"/>
      <c r="GV7" s="947"/>
      <c r="GW7" s="947"/>
      <c r="GX7" s="947"/>
      <c r="GY7" s="947"/>
      <c r="GZ7" s="947"/>
      <c r="HA7" s="947"/>
      <c r="HB7" s="947"/>
      <c r="HC7" s="947"/>
      <c r="HD7" s="947"/>
      <c r="HE7" s="947"/>
      <c r="HF7" s="947"/>
      <c r="HG7" s="947"/>
      <c r="HH7" s="947"/>
      <c r="HI7" s="947"/>
      <c r="HJ7" s="947"/>
      <c r="HK7" s="947"/>
      <c r="HL7" s="947"/>
      <c r="HM7" s="947"/>
      <c r="HN7" s="947"/>
      <c r="HO7" s="947"/>
      <c r="HP7" s="947"/>
      <c r="HQ7" s="947"/>
      <c r="HR7" s="947"/>
      <c r="HS7" s="947"/>
      <c r="HT7" s="947"/>
      <c r="HU7" s="947"/>
      <c r="HV7" s="947"/>
      <c r="HW7" s="947"/>
      <c r="HX7" s="947"/>
      <c r="HY7" s="947"/>
      <c r="HZ7" s="947"/>
      <c r="IA7" s="947"/>
      <c r="IB7" s="947"/>
      <c r="IC7" s="947"/>
      <c r="ID7" s="947"/>
      <c r="IE7" s="947"/>
      <c r="IF7" s="947"/>
    </row>
    <row r="8" spans="1:248" s="234" customFormat="1" ht="30" customHeight="1">
      <c r="A8" s="229" t="s">
        <v>1220</v>
      </c>
      <c r="B8" s="229" t="s">
        <v>1221</v>
      </c>
      <c r="C8" s="229"/>
      <c r="D8" s="229"/>
      <c r="E8" s="230">
        <v>100</v>
      </c>
      <c r="F8" s="229"/>
      <c r="G8" s="938"/>
      <c r="H8" s="229"/>
      <c r="I8" s="231">
        <v>51552130606</v>
      </c>
      <c r="J8" s="232"/>
      <c r="K8" s="231">
        <v>45183873666</v>
      </c>
      <c r="L8" s="233"/>
      <c r="M8" s="233"/>
      <c r="IG8" s="233"/>
      <c r="IH8" s="233"/>
      <c r="II8" s="233"/>
      <c r="IJ8" s="233"/>
      <c r="IK8" s="233"/>
      <c r="IL8" s="233"/>
      <c r="IM8" s="233"/>
      <c r="IN8" s="233"/>
    </row>
    <row r="9" spans="1:248" s="234" customFormat="1" ht="15" customHeight="1">
      <c r="A9" s="229"/>
      <c r="B9" s="235"/>
      <c r="C9" s="229" t="s">
        <v>1222</v>
      </c>
      <c r="D9" s="229"/>
      <c r="E9" s="230"/>
      <c r="F9" s="229"/>
      <c r="G9" s="230"/>
      <c r="H9" s="229"/>
      <c r="I9" s="231"/>
      <c r="J9" s="232"/>
      <c r="K9" s="231"/>
      <c r="L9" s="233"/>
      <c r="M9" s="233"/>
      <c r="IG9" s="233"/>
      <c r="IH9" s="233"/>
      <c r="II9" s="233"/>
      <c r="IJ9" s="233"/>
      <c r="IK9" s="233"/>
      <c r="IL9" s="233"/>
      <c r="IM9" s="233"/>
      <c r="IN9" s="233"/>
    </row>
    <row r="10" spans="1:248" s="234" customFormat="1" ht="30" customHeight="1">
      <c r="A10" s="229" t="s">
        <v>1223</v>
      </c>
      <c r="B10" s="229" t="s">
        <v>1224</v>
      </c>
      <c r="C10" s="229"/>
      <c r="D10" s="229"/>
      <c r="E10" s="230">
        <v>110</v>
      </c>
      <c r="F10" s="229"/>
      <c r="G10" s="230" t="s">
        <v>1225</v>
      </c>
      <c r="H10" s="229"/>
      <c r="I10" s="231">
        <v>8596999655</v>
      </c>
      <c r="J10" s="232"/>
      <c r="K10" s="231">
        <v>5391570911</v>
      </c>
      <c r="L10" s="233"/>
      <c r="M10" s="233"/>
      <c r="IG10" s="233"/>
      <c r="IH10" s="233"/>
      <c r="II10" s="233"/>
      <c r="IJ10" s="233"/>
      <c r="IK10" s="233"/>
      <c r="IL10" s="233"/>
      <c r="IM10" s="233"/>
      <c r="IN10" s="233"/>
    </row>
    <row r="11" spans="1:248" s="234" customFormat="1" ht="15.75" customHeight="1">
      <c r="A11" s="236"/>
      <c r="B11" s="235" t="s">
        <v>1226</v>
      </c>
      <c r="C11" s="236" t="s">
        <v>1227</v>
      </c>
      <c r="D11" s="236"/>
      <c r="E11" s="237">
        <v>111</v>
      </c>
      <c r="F11" s="236"/>
      <c r="G11" s="237"/>
      <c r="H11" s="236"/>
      <c r="I11" s="238">
        <v>4596999655</v>
      </c>
      <c r="J11" s="239"/>
      <c r="K11" s="238">
        <v>5391570911</v>
      </c>
      <c r="L11" s="233"/>
      <c r="M11" s="233"/>
      <c r="IG11" s="233"/>
      <c r="IH11" s="233"/>
      <c r="II11" s="233"/>
      <c r="IJ11" s="233"/>
      <c r="IK11" s="233"/>
      <c r="IL11" s="233"/>
      <c r="IM11" s="233"/>
      <c r="IN11" s="233"/>
    </row>
    <row r="12" spans="1:248" s="234" customFormat="1" ht="15.75" customHeight="1">
      <c r="A12" s="236"/>
      <c r="B12" s="235" t="s">
        <v>1228</v>
      </c>
      <c r="C12" s="236" t="s">
        <v>1229</v>
      </c>
      <c r="D12" s="236"/>
      <c r="E12" s="237">
        <v>112</v>
      </c>
      <c r="F12" s="236"/>
      <c r="G12" s="237"/>
      <c r="H12" s="236"/>
      <c r="I12" s="238">
        <v>4000000000</v>
      </c>
      <c r="J12" s="240"/>
      <c r="K12" s="238">
        <v>0</v>
      </c>
      <c r="L12" s="233"/>
      <c r="M12" s="233"/>
      <c r="IG12" s="233"/>
      <c r="IH12" s="233"/>
      <c r="II12" s="233"/>
      <c r="IJ12" s="233"/>
      <c r="IK12" s="233"/>
      <c r="IL12" s="233"/>
      <c r="IM12" s="233"/>
      <c r="IN12" s="233"/>
    </row>
    <row r="13" spans="1:248" s="234" customFormat="1" ht="30" customHeight="1">
      <c r="A13" s="229" t="s">
        <v>1230</v>
      </c>
      <c r="B13" s="229" t="s">
        <v>1231</v>
      </c>
      <c r="C13" s="229"/>
      <c r="D13" s="229"/>
      <c r="E13" s="230">
        <v>120</v>
      </c>
      <c r="F13" s="229"/>
      <c r="G13" s="230" t="s">
        <v>1232</v>
      </c>
      <c r="H13" s="229"/>
      <c r="I13" s="231">
        <v>39000000000</v>
      </c>
      <c r="J13" s="232"/>
      <c r="K13" s="231">
        <v>36000000000</v>
      </c>
      <c r="L13" s="233"/>
      <c r="M13" s="233"/>
      <c r="IG13" s="233"/>
      <c r="IH13" s="233"/>
      <c r="II13" s="233"/>
      <c r="IJ13" s="233"/>
      <c r="IK13" s="233"/>
      <c r="IL13" s="233"/>
      <c r="IM13" s="233"/>
      <c r="IN13" s="233"/>
    </row>
    <row r="14" spans="1:248" s="234" customFormat="1" ht="15.75" customHeight="1">
      <c r="A14" s="236"/>
      <c r="B14" s="235" t="s">
        <v>1226</v>
      </c>
      <c r="C14" s="236" t="s">
        <v>1233</v>
      </c>
      <c r="D14" s="236"/>
      <c r="E14" s="237">
        <v>121</v>
      </c>
      <c r="F14" s="236"/>
      <c r="G14" s="237"/>
      <c r="H14" s="236"/>
      <c r="I14" s="238">
        <v>39000000000</v>
      </c>
      <c r="J14" s="239"/>
      <c r="K14" s="238">
        <v>36000000000</v>
      </c>
      <c r="L14" s="233"/>
      <c r="M14" s="233"/>
      <c r="IG14" s="233"/>
      <c r="IH14" s="233"/>
      <c r="II14" s="233"/>
      <c r="IJ14" s="233"/>
      <c r="IK14" s="233"/>
      <c r="IL14" s="233"/>
      <c r="IM14" s="233"/>
      <c r="IN14" s="233"/>
    </row>
    <row r="15" spans="1:248" s="234" customFormat="1" ht="15.75" customHeight="1">
      <c r="A15" s="236"/>
      <c r="B15" s="235" t="s">
        <v>1228</v>
      </c>
      <c r="C15" s="236" t="s">
        <v>1675</v>
      </c>
      <c r="D15" s="236"/>
      <c r="E15" s="237">
        <v>129</v>
      </c>
      <c r="F15" s="236"/>
      <c r="G15" s="237"/>
      <c r="H15" s="236"/>
      <c r="I15" s="238">
        <v>0</v>
      </c>
      <c r="J15" s="240"/>
      <c r="K15" s="238">
        <v>0</v>
      </c>
      <c r="L15" s="233"/>
      <c r="M15" s="233"/>
      <c r="IG15" s="233"/>
      <c r="IH15" s="233"/>
      <c r="II15" s="233"/>
      <c r="IJ15" s="233"/>
      <c r="IK15" s="233"/>
      <c r="IL15" s="233"/>
      <c r="IM15" s="233"/>
      <c r="IN15" s="233"/>
    </row>
    <row r="16" spans="1:248" s="234" customFormat="1" ht="30" customHeight="1">
      <c r="A16" s="229" t="s">
        <v>1234</v>
      </c>
      <c r="B16" s="229" t="s">
        <v>1235</v>
      </c>
      <c r="C16" s="229"/>
      <c r="D16" s="229"/>
      <c r="E16" s="230">
        <v>130</v>
      </c>
      <c r="F16" s="229"/>
      <c r="G16" s="230"/>
      <c r="H16" s="229"/>
      <c r="I16" s="231">
        <v>3677271254</v>
      </c>
      <c r="J16" s="232"/>
      <c r="K16" s="231">
        <v>2789578413</v>
      </c>
      <c r="L16" s="233"/>
      <c r="M16" s="233"/>
      <c r="IG16" s="233"/>
      <c r="IH16" s="233"/>
      <c r="II16" s="233"/>
      <c r="IJ16" s="233"/>
      <c r="IK16" s="233"/>
      <c r="IL16" s="233"/>
      <c r="IM16" s="233"/>
      <c r="IN16" s="233"/>
    </row>
    <row r="17" spans="1:248" s="234" customFormat="1" ht="15.75" customHeight="1">
      <c r="A17" s="236"/>
      <c r="B17" s="235" t="s">
        <v>1226</v>
      </c>
      <c r="C17" s="236" t="s">
        <v>1236</v>
      </c>
      <c r="D17" s="236"/>
      <c r="E17" s="237">
        <v>131</v>
      </c>
      <c r="F17" s="236"/>
      <c r="G17" s="237" t="s">
        <v>1237</v>
      </c>
      <c r="H17" s="236"/>
      <c r="I17" s="238">
        <v>1899045687</v>
      </c>
      <c r="J17" s="239"/>
      <c r="K17" s="238">
        <v>1801041715</v>
      </c>
      <c r="L17" s="233"/>
      <c r="M17" s="233"/>
      <c r="IG17" s="233"/>
      <c r="IH17" s="233"/>
      <c r="II17" s="233"/>
      <c r="IJ17" s="233"/>
      <c r="IK17" s="233"/>
      <c r="IL17" s="233"/>
      <c r="IM17" s="233"/>
      <c r="IN17" s="233"/>
    </row>
    <row r="18" spans="1:248" s="234" customFormat="1" ht="15.75" customHeight="1">
      <c r="A18" s="236"/>
      <c r="B18" s="235" t="s">
        <v>1228</v>
      </c>
      <c r="C18" s="236" t="s">
        <v>1238</v>
      </c>
      <c r="D18" s="236"/>
      <c r="E18" s="237">
        <v>132</v>
      </c>
      <c r="F18" s="236"/>
      <c r="G18" s="237" t="s">
        <v>1239</v>
      </c>
      <c r="H18" s="236"/>
      <c r="I18" s="238">
        <v>1562088812</v>
      </c>
      <c r="J18" s="240"/>
      <c r="K18" s="238">
        <v>91593653</v>
      </c>
      <c r="L18" s="233"/>
      <c r="M18" s="233"/>
      <c r="IG18" s="233"/>
      <c r="IH18" s="233"/>
      <c r="II18" s="233"/>
      <c r="IJ18" s="233"/>
      <c r="IK18" s="233"/>
      <c r="IL18" s="233"/>
      <c r="IM18" s="233"/>
      <c r="IN18" s="233"/>
    </row>
    <row r="19" spans="1:248" s="234" customFormat="1" ht="15.75" customHeight="1">
      <c r="A19" s="236"/>
      <c r="B19" s="235" t="s">
        <v>1240</v>
      </c>
      <c r="C19" s="236" t="s">
        <v>1241</v>
      </c>
      <c r="D19" s="236"/>
      <c r="E19" s="237">
        <v>133</v>
      </c>
      <c r="F19" s="236"/>
      <c r="G19" s="237"/>
      <c r="H19" s="236"/>
      <c r="I19" s="238">
        <v>0</v>
      </c>
      <c r="J19" s="240"/>
      <c r="K19" s="238">
        <v>0</v>
      </c>
      <c r="L19" s="233"/>
      <c r="M19" s="233"/>
      <c r="IG19" s="233"/>
      <c r="IH19" s="233"/>
      <c r="II19" s="233"/>
      <c r="IJ19" s="233"/>
      <c r="IK19" s="233"/>
      <c r="IL19" s="233"/>
      <c r="IM19" s="233"/>
      <c r="IN19" s="233"/>
    </row>
    <row r="20" spans="1:248" s="234" customFormat="1" ht="15.75" customHeight="1">
      <c r="A20" s="236"/>
      <c r="B20" s="235" t="s">
        <v>1242</v>
      </c>
      <c r="C20" s="236" t="s">
        <v>1243</v>
      </c>
      <c r="D20" s="236"/>
      <c r="E20" s="237">
        <v>134</v>
      </c>
      <c r="F20" s="236"/>
      <c r="G20" s="237"/>
      <c r="H20" s="236"/>
      <c r="I20" s="238">
        <v>0</v>
      </c>
      <c r="J20" s="240"/>
      <c r="K20" s="238">
        <v>0</v>
      </c>
      <c r="L20" s="233"/>
      <c r="M20" s="233"/>
      <c r="IG20" s="233"/>
      <c r="IH20" s="233"/>
      <c r="II20" s="233"/>
      <c r="IJ20" s="233"/>
      <c r="IK20" s="233"/>
      <c r="IL20" s="233"/>
      <c r="IM20" s="233"/>
      <c r="IN20" s="233"/>
    </row>
    <row r="21" spans="1:248" s="234" customFormat="1" ht="15.75" customHeight="1">
      <c r="A21" s="236"/>
      <c r="B21" s="235" t="s">
        <v>1244</v>
      </c>
      <c r="C21" s="236" t="s">
        <v>1245</v>
      </c>
      <c r="D21" s="236"/>
      <c r="E21" s="237">
        <v>135</v>
      </c>
      <c r="F21" s="236"/>
      <c r="G21" s="237" t="s">
        <v>1246</v>
      </c>
      <c r="H21" s="236"/>
      <c r="I21" s="238">
        <v>216136755</v>
      </c>
      <c r="J21" s="240"/>
      <c r="K21" s="238">
        <v>896943045</v>
      </c>
      <c r="L21" s="233"/>
      <c r="M21" s="233"/>
      <c r="IG21" s="233"/>
      <c r="IH21" s="233"/>
      <c r="II21" s="233"/>
      <c r="IJ21" s="233"/>
      <c r="IK21" s="233"/>
      <c r="IL21" s="233"/>
      <c r="IM21" s="233"/>
      <c r="IN21" s="233"/>
    </row>
    <row r="22" spans="1:248" s="234" customFormat="1" ht="15.75" customHeight="1">
      <c r="A22" s="236"/>
      <c r="B22" s="235" t="s">
        <v>1247</v>
      </c>
      <c r="C22" s="236" t="s">
        <v>1248</v>
      </c>
      <c r="D22" s="236"/>
      <c r="E22" s="237">
        <v>139</v>
      </c>
      <c r="F22" s="236"/>
      <c r="G22" s="237"/>
      <c r="H22" s="236"/>
      <c r="I22" s="238">
        <v>0</v>
      </c>
      <c r="J22" s="240"/>
      <c r="K22" s="238">
        <v>0</v>
      </c>
      <c r="L22" s="233"/>
      <c r="M22" s="233"/>
      <c r="IG22" s="233"/>
      <c r="IH22" s="233"/>
      <c r="II22" s="233"/>
      <c r="IJ22" s="233"/>
      <c r="IK22" s="233"/>
      <c r="IL22" s="233"/>
      <c r="IM22" s="233"/>
      <c r="IN22" s="233"/>
    </row>
    <row r="23" spans="1:248" s="234" customFormat="1" ht="30" customHeight="1">
      <c r="A23" s="229" t="s">
        <v>1250</v>
      </c>
      <c r="B23" s="229" t="s">
        <v>1251</v>
      </c>
      <c r="C23" s="229"/>
      <c r="D23" s="229"/>
      <c r="E23" s="230">
        <v>140</v>
      </c>
      <c r="F23" s="229"/>
      <c r="G23" s="230" t="s">
        <v>1249</v>
      </c>
      <c r="H23" s="229"/>
      <c r="I23" s="231">
        <v>59854000</v>
      </c>
      <c r="J23" s="232"/>
      <c r="K23" s="231">
        <v>85083000</v>
      </c>
      <c r="L23" s="233"/>
      <c r="M23" s="233"/>
      <c r="IG23" s="233"/>
      <c r="IH23" s="233"/>
      <c r="II23" s="233"/>
      <c r="IJ23" s="233"/>
      <c r="IK23" s="233"/>
      <c r="IL23" s="233"/>
      <c r="IM23" s="233"/>
      <c r="IN23" s="233"/>
    </row>
    <row r="24" spans="1:248" s="234" customFormat="1" ht="15.75" customHeight="1">
      <c r="A24" s="236"/>
      <c r="B24" s="235" t="s">
        <v>1226</v>
      </c>
      <c r="C24" s="236" t="s">
        <v>1253</v>
      </c>
      <c r="D24" s="236"/>
      <c r="E24" s="237">
        <v>141</v>
      </c>
      <c r="F24" s="236"/>
      <c r="G24" s="237"/>
      <c r="H24" s="236"/>
      <c r="I24" s="238">
        <v>59854000</v>
      </c>
      <c r="J24" s="239"/>
      <c r="K24" s="238">
        <v>85083000</v>
      </c>
      <c r="L24" s="233"/>
      <c r="M24" s="233"/>
      <c r="IG24" s="233"/>
      <c r="IH24" s="233"/>
      <c r="II24" s="233"/>
      <c r="IJ24" s="233"/>
      <c r="IK24" s="233"/>
      <c r="IL24" s="233"/>
      <c r="IM24" s="233"/>
      <c r="IN24" s="233"/>
    </row>
    <row r="25" spans="1:248" s="234" customFormat="1" ht="15.75" customHeight="1">
      <c r="A25" s="236"/>
      <c r="B25" s="235" t="s">
        <v>1228</v>
      </c>
      <c r="C25" s="236" t="s">
        <v>1254</v>
      </c>
      <c r="D25" s="236"/>
      <c r="E25" s="237">
        <v>149</v>
      </c>
      <c r="F25" s="236"/>
      <c r="G25" s="237"/>
      <c r="H25" s="236"/>
      <c r="I25" s="238">
        <v>0</v>
      </c>
      <c r="J25" s="240"/>
      <c r="K25" s="238">
        <v>0</v>
      </c>
      <c r="L25" s="233"/>
      <c r="M25" s="233"/>
      <c r="IG25" s="233"/>
      <c r="IH25" s="233"/>
      <c r="II25" s="233"/>
      <c r="IJ25" s="233"/>
      <c r="IK25" s="233"/>
      <c r="IL25" s="233"/>
      <c r="IM25" s="233"/>
      <c r="IN25" s="233"/>
    </row>
    <row r="26" spans="1:248" s="234" customFormat="1" ht="30" customHeight="1">
      <c r="A26" s="229" t="s">
        <v>1255</v>
      </c>
      <c r="B26" s="229" t="s">
        <v>1256</v>
      </c>
      <c r="C26" s="229"/>
      <c r="D26" s="229"/>
      <c r="E26" s="230">
        <v>150</v>
      </c>
      <c r="F26" s="229"/>
      <c r="G26" s="230"/>
      <c r="H26" s="229"/>
      <c r="I26" s="231">
        <v>218005697</v>
      </c>
      <c r="J26" s="232"/>
      <c r="K26" s="231">
        <v>917641342</v>
      </c>
      <c r="L26" s="233"/>
      <c r="M26" s="233"/>
      <c r="IG26" s="233"/>
      <c r="IH26" s="233"/>
      <c r="II26" s="233"/>
      <c r="IJ26" s="233"/>
      <c r="IK26" s="233"/>
      <c r="IL26" s="233"/>
      <c r="IM26" s="233"/>
      <c r="IN26" s="233"/>
    </row>
    <row r="27" spans="1:248" s="234" customFormat="1" ht="15.75" customHeight="1">
      <c r="A27" s="229"/>
      <c r="B27" s="235" t="s">
        <v>1226</v>
      </c>
      <c r="C27" s="236" t="s">
        <v>1257</v>
      </c>
      <c r="D27" s="236"/>
      <c r="E27" s="237">
        <v>151</v>
      </c>
      <c r="F27" s="236"/>
      <c r="G27" s="230"/>
      <c r="H27" s="236"/>
      <c r="I27" s="238">
        <v>51668697</v>
      </c>
      <c r="J27" s="239"/>
      <c r="K27" s="238">
        <v>0</v>
      </c>
      <c r="L27" s="233"/>
      <c r="M27" s="233"/>
      <c r="IG27" s="233"/>
      <c r="IH27" s="233"/>
      <c r="II27" s="233"/>
      <c r="IJ27" s="233"/>
      <c r="IK27" s="233"/>
      <c r="IL27" s="233"/>
      <c r="IM27" s="233"/>
      <c r="IN27" s="233"/>
    </row>
    <row r="28" spans="1:13" s="239" customFormat="1" ht="15.75" customHeight="1">
      <c r="A28" s="236"/>
      <c r="B28" s="235" t="s">
        <v>1228</v>
      </c>
      <c r="C28" s="236" t="s">
        <v>1259</v>
      </c>
      <c r="D28" s="236"/>
      <c r="E28" s="237">
        <v>152</v>
      </c>
      <c r="F28" s="236"/>
      <c r="G28" s="230"/>
      <c r="H28" s="236"/>
      <c r="I28" s="238">
        <v>0</v>
      </c>
      <c r="J28" s="240"/>
      <c r="K28" s="238">
        <v>0</v>
      </c>
      <c r="L28" s="233"/>
      <c r="M28" s="233"/>
    </row>
    <row r="29" spans="1:13" s="239" customFormat="1" ht="15.75" customHeight="1">
      <c r="A29" s="236"/>
      <c r="B29" s="235" t="s">
        <v>1240</v>
      </c>
      <c r="C29" s="236" t="s">
        <v>1260</v>
      </c>
      <c r="D29" s="236"/>
      <c r="E29" s="237">
        <v>154</v>
      </c>
      <c r="F29" s="236"/>
      <c r="G29" s="237" t="s">
        <v>1252</v>
      </c>
      <c r="H29" s="236"/>
      <c r="I29" s="238">
        <v>0</v>
      </c>
      <c r="J29" s="240"/>
      <c r="K29" s="238">
        <v>734841342</v>
      </c>
      <c r="L29" s="233"/>
      <c r="M29" s="233"/>
    </row>
    <row r="30" spans="1:13" s="239" customFormat="1" ht="15.75" customHeight="1">
      <c r="A30" s="236"/>
      <c r="B30" s="235" t="s">
        <v>1242</v>
      </c>
      <c r="C30" s="236" t="s">
        <v>1262</v>
      </c>
      <c r="D30" s="236"/>
      <c r="E30" s="237">
        <v>157</v>
      </c>
      <c r="F30" s="236"/>
      <c r="G30" s="237"/>
      <c r="H30" s="236"/>
      <c r="I30" s="238">
        <v>0</v>
      </c>
      <c r="J30" s="240"/>
      <c r="K30" s="238">
        <v>0</v>
      </c>
      <c r="L30" s="1"/>
      <c r="M30" s="1"/>
    </row>
    <row r="31" spans="1:248" s="234" customFormat="1" ht="15.75" customHeight="1">
      <c r="A31" s="236"/>
      <c r="B31" s="235" t="s">
        <v>1244</v>
      </c>
      <c r="C31" s="236" t="s">
        <v>1263</v>
      </c>
      <c r="D31" s="236"/>
      <c r="E31" s="237">
        <v>158</v>
      </c>
      <c r="F31" s="236"/>
      <c r="G31" s="237" t="s">
        <v>1258</v>
      </c>
      <c r="H31" s="236"/>
      <c r="I31" s="241">
        <v>166337000</v>
      </c>
      <c r="J31" s="240"/>
      <c r="K31" s="241">
        <v>182800000</v>
      </c>
      <c r="L31" s="233"/>
      <c r="M31" s="233"/>
      <c r="IG31" s="233"/>
      <c r="IH31" s="233"/>
      <c r="II31" s="233"/>
      <c r="IJ31" s="233"/>
      <c r="IK31" s="233"/>
      <c r="IL31" s="233"/>
      <c r="IM31" s="233"/>
      <c r="IN31" s="233"/>
    </row>
    <row r="32" spans="1:8" ht="15.75" customHeight="1">
      <c r="A32" s="242"/>
      <c r="B32" s="223"/>
      <c r="C32" s="242"/>
      <c r="D32" s="242"/>
      <c r="E32" s="243"/>
      <c r="F32" s="242"/>
      <c r="G32" s="243"/>
      <c r="H32" s="242"/>
    </row>
    <row r="33" spans="1:8" ht="15.75" customHeight="1">
      <c r="A33" s="242"/>
      <c r="B33" s="223"/>
      <c r="C33" s="242"/>
      <c r="D33" s="242"/>
      <c r="E33" s="243"/>
      <c r="F33" s="242"/>
      <c r="G33" s="243"/>
      <c r="H33" s="242"/>
    </row>
    <row r="34" spans="1:8" ht="15.75" customHeight="1">
      <c r="A34" s="242"/>
      <c r="B34" s="223"/>
      <c r="C34" s="242"/>
      <c r="D34" s="242"/>
      <c r="E34" s="243"/>
      <c r="F34" s="242"/>
      <c r="G34" s="243"/>
      <c r="H34" s="242"/>
    </row>
    <row r="35" spans="1:8" ht="15.75" customHeight="1">
      <c r="A35" s="242"/>
      <c r="B35" s="223"/>
      <c r="C35" s="242"/>
      <c r="D35" s="242"/>
      <c r="E35" s="243"/>
      <c r="F35" s="242"/>
      <c r="G35" s="243"/>
      <c r="H35" s="242"/>
    </row>
    <row r="36" spans="1:8" ht="15.75" customHeight="1">
      <c r="A36" s="242"/>
      <c r="B36" s="223"/>
      <c r="C36" s="242"/>
      <c r="D36" s="242"/>
      <c r="E36" s="243"/>
      <c r="F36" s="242"/>
      <c r="G36" s="243"/>
      <c r="H36" s="242"/>
    </row>
    <row r="37" spans="1:8" ht="15.75" customHeight="1">
      <c r="A37" s="242"/>
      <c r="B37" s="223"/>
      <c r="C37" s="242"/>
      <c r="D37" s="242"/>
      <c r="E37" s="243"/>
      <c r="F37" s="242"/>
      <c r="G37" s="243"/>
      <c r="H37" s="242"/>
    </row>
    <row r="38" spans="1:8" ht="15.75" customHeight="1">
      <c r="A38" s="242"/>
      <c r="B38" s="223"/>
      <c r="C38" s="242"/>
      <c r="D38" s="242"/>
      <c r="E38" s="243"/>
      <c r="F38" s="242"/>
      <c r="G38" s="243"/>
      <c r="H38" s="242"/>
    </row>
    <row r="39" spans="1:8" ht="15.75" customHeight="1">
      <c r="A39" s="242"/>
      <c r="B39" s="223"/>
      <c r="C39" s="242"/>
      <c r="D39" s="242"/>
      <c r="E39" s="243"/>
      <c r="F39" s="242"/>
      <c r="G39" s="243"/>
      <c r="H39" s="242"/>
    </row>
    <row r="40" spans="1:8" ht="15.75" customHeight="1">
      <c r="A40" s="242"/>
      <c r="B40" s="223"/>
      <c r="C40" s="242"/>
      <c r="D40" s="242"/>
      <c r="E40" s="243"/>
      <c r="F40" s="242"/>
      <c r="G40" s="243"/>
      <c r="H40" s="242"/>
    </row>
    <row r="41" spans="1:8" ht="15.75" customHeight="1">
      <c r="A41" s="242"/>
      <c r="B41" s="223"/>
      <c r="C41" s="242"/>
      <c r="D41" s="242"/>
      <c r="E41" s="243"/>
      <c r="F41" s="242"/>
      <c r="G41" s="243"/>
      <c r="H41" s="242"/>
    </row>
    <row r="42" spans="1:8" ht="15.75" customHeight="1">
      <c r="A42" s="242"/>
      <c r="B42" s="223"/>
      <c r="C42" s="242"/>
      <c r="D42" s="242"/>
      <c r="E42" s="243"/>
      <c r="F42" s="242"/>
      <c r="G42" s="243"/>
      <c r="H42" s="242"/>
    </row>
    <row r="43" spans="1:240" s="946" customFormat="1" ht="31.5" customHeight="1">
      <c r="A43" s="944"/>
      <c r="B43" s="945"/>
      <c r="C43" s="944" t="s">
        <v>1217</v>
      </c>
      <c r="D43" s="226"/>
      <c r="E43" s="227" t="s">
        <v>1218</v>
      </c>
      <c r="F43" s="228"/>
      <c r="G43" s="936" t="s">
        <v>1219</v>
      </c>
      <c r="H43" s="228"/>
      <c r="I43" s="937" t="s">
        <v>11</v>
      </c>
      <c r="J43" s="937"/>
      <c r="K43" s="937" t="s">
        <v>1702</v>
      </c>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947"/>
      <c r="BD43" s="947"/>
      <c r="BE43" s="947"/>
      <c r="BF43" s="947"/>
      <c r="BG43" s="947"/>
      <c r="BH43" s="947"/>
      <c r="BI43" s="947"/>
      <c r="BJ43" s="947"/>
      <c r="BK43" s="947"/>
      <c r="BL43" s="947"/>
      <c r="BM43" s="947"/>
      <c r="BN43" s="947"/>
      <c r="BO43" s="947"/>
      <c r="BP43" s="947"/>
      <c r="BQ43" s="947"/>
      <c r="BR43" s="947"/>
      <c r="BS43" s="947"/>
      <c r="BT43" s="947"/>
      <c r="BU43" s="947"/>
      <c r="BV43" s="947"/>
      <c r="BW43" s="947"/>
      <c r="BX43" s="947"/>
      <c r="BY43" s="947"/>
      <c r="BZ43" s="947"/>
      <c r="CA43" s="947"/>
      <c r="CB43" s="947"/>
      <c r="CC43" s="947"/>
      <c r="CD43" s="947"/>
      <c r="CE43" s="947"/>
      <c r="CF43" s="947"/>
      <c r="CG43" s="947"/>
      <c r="CH43" s="947"/>
      <c r="CI43" s="947"/>
      <c r="CJ43" s="947"/>
      <c r="CK43" s="947"/>
      <c r="CL43" s="947"/>
      <c r="CM43" s="947"/>
      <c r="CN43" s="947"/>
      <c r="CO43" s="947"/>
      <c r="CP43" s="947"/>
      <c r="CQ43" s="947"/>
      <c r="CR43" s="947"/>
      <c r="CS43" s="947"/>
      <c r="CT43" s="947"/>
      <c r="CU43" s="947"/>
      <c r="CV43" s="947"/>
      <c r="CW43" s="947"/>
      <c r="CX43" s="947"/>
      <c r="CY43" s="947"/>
      <c r="CZ43" s="947"/>
      <c r="DA43" s="947"/>
      <c r="DB43" s="947"/>
      <c r="DC43" s="947"/>
      <c r="DD43" s="947"/>
      <c r="DE43" s="947"/>
      <c r="DF43" s="947"/>
      <c r="DG43" s="947"/>
      <c r="DH43" s="947"/>
      <c r="DI43" s="947"/>
      <c r="DJ43" s="947"/>
      <c r="DK43" s="947"/>
      <c r="DL43" s="947"/>
      <c r="DM43" s="947"/>
      <c r="DN43" s="947"/>
      <c r="DO43" s="947"/>
      <c r="DP43" s="947"/>
      <c r="DQ43" s="947"/>
      <c r="DR43" s="947"/>
      <c r="DS43" s="947"/>
      <c r="DT43" s="947"/>
      <c r="DU43" s="947"/>
      <c r="DV43" s="947"/>
      <c r="DW43" s="947"/>
      <c r="DX43" s="947"/>
      <c r="DY43" s="947"/>
      <c r="DZ43" s="947"/>
      <c r="EA43" s="947"/>
      <c r="EB43" s="947"/>
      <c r="EC43" s="947"/>
      <c r="ED43" s="947"/>
      <c r="EE43" s="947"/>
      <c r="EF43" s="947"/>
      <c r="EG43" s="947"/>
      <c r="EH43" s="947"/>
      <c r="EI43" s="947"/>
      <c r="EJ43" s="947"/>
      <c r="EK43" s="947"/>
      <c r="EL43" s="947"/>
      <c r="EM43" s="947"/>
      <c r="EN43" s="947"/>
      <c r="EO43" s="947"/>
      <c r="EP43" s="947"/>
      <c r="EQ43" s="947"/>
      <c r="ER43" s="947"/>
      <c r="ES43" s="947"/>
      <c r="ET43" s="947"/>
      <c r="EU43" s="947"/>
      <c r="EV43" s="947"/>
      <c r="EW43" s="947"/>
      <c r="EX43" s="947"/>
      <c r="EY43" s="947"/>
      <c r="EZ43" s="947"/>
      <c r="FA43" s="947"/>
      <c r="FB43" s="947"/>
      <c r="FC43" s="947"/>
      <c r="FD43" s="947"/>
      <c r="FE43" s="947"/>
      <c r="FF43" s="947"/>
      <c r="FG43" s="947"/>
      <c r="FH43" s="947"/>
      <c r="FI43" s="947"/>
      <c r="FJ43" s="947"/>
      <c r="FK43" s="947"/>
      <c r="FL43" s="947"/>
      <c r="FM43" s="947"/>
      <c r="FN43" s="947"/>
      <c r="FO43" s="947"/>
      <c r="FP43" s="947"/>
      <c r="FQ43" s="947"/>
      <c r="FR43" s="947"/>
      <c r="FS43" s="947"/>
      <c r="FT43" s="947"/>
      <c r="FU43" s="947"/>
      <c r="FV43" s="947"/>
      <c r="FW43" s="947"/>
      <c r="FX43" s="947"/>
      <c r="FY43" s="947"/>
      <c r="FZ43" s="947"/>
      <c r="GA43" s="947"/>
      <c r="GB43" s="947"/>
      <c r="GC43" s="947"/>
      <c r="GD43" s="947"/>
      <c r="GE43" s="947"/>
      <c r="GF43" s="947"/>
      <c r="GG43" s="947"/>
      <c r="GH43" s="947"/>
      <c r="GI43" s="947"/>
      <c r="GJ43" s="947"/>
      <c r="GK43" s="947"/>
      <c r="GL43" s="947"/>
      <c r="GM43" s="947"/>
      <c r="GN43" s="947"/>
      <c r="GO43" s="947"/>
      <c r="GP43" s="947"/>
      <c r="GQ43" s="947"/>
      <c r="GR43" s="947"/>
      <c r="GS43" s="947"/>
      <c r="GT43" s="947"/>
      <c r="GU43" s="947"/>
      <c r="GV43" s="947"/>
      <c r="GW43" s="947"/>
      <c r="GX43" s="947"/>
      <c r="GY43" s="947"/>
      <c r="GZ43" s="947"/>
      <c r="HA43" s="947"/>
      <c r="HB43" s="947"/>
      <c r="HC43" s="947"/>
      <c r="HD43" s="947"/>
      <c r="HE43" s="947"/>
      <c r="HF43" s="947"/>
      <c r="HG43" s="947"/>
      <c r="HH43" s="947"/>
      <c r="HI43" s="947"/>
      <c r="HJ43" s="947"/>
      <c r="HK43" s="947"/>
      <c r="HL43" s="947"/>
      <c r="HM43" s="947"/>
      <c r="HN43" s="947"/>
      <c r="HO43" s="947"/>
      <c r="HP43" s="947"/>
      <c r="HQ43" s="947"/>
      <c r="HR43" s="947"/>
      <c r="HS43" s="947"/>
      <c r="HT43" s="947"/>
      <c r="HU43" s="947"/>
      <c r="HV43" s="947"/>
      <c r="HW43" s="947"/>
      <c r="HX43" s="947"/>
      <c r="HY43" s="947"/>
      <c r="HZ43" s="947"/>
      <c r="IA43" s="947"/>
      <c r="IB43" s="947"/>
      <c r="IC43" s="947"/>
      <c r="ID43" s="947"/>
      <c r="IE43" s="947"/>
      <c r="IF43" s="947"/>
    </row>
    <row r="44" spans="1:248" s="234" customFormat="1" ht="34.5" customHeight="1">
      <c r="A44" s="229" t="s">
        <v>1265</v>
      </c>
      <c r="B44" s="229" t="s">
        <v>1266</v>
      </c>
      <c r="C44" s="229"/>
      <c r="D44" s="229"/>
      <c r="E44" s="230">
        <v>200</v>
      </c>
      <c r="F44" s="229"/>
      <c r="G44" s="237"/>
      <c r="H44" s="229"/>
      <c r="I44" s="231">
        <v>57660285571</v>
      </c>
      <c r="J44" s="232"/>
      <c r="K44" s="231">
        <v>57619269811</v>
      </c>
      <c r="L44" s="233"/>
      <c r="M44" s="233"/>
      <c r="IG44" s="233"/>
      <c r="IH44" s="233"/>
      <c r="II44" s="233"/>
      <c r="IJ44" s="233"/>
      <c r="IK44" s="233"/>
      <c r="IL44" s="233"/>
      <c r="IM44" s="233"/>
      <c r="IN44" s="233"/>
    </row>
    <row r="45" spans="1:248" s="234" customFormat="1" ht="15" customHeight="1">
      <c r="A45" s="229"/>
      <c r="B45" s="235"/>
      <c r="C45" s="229" t="s">
        <v>1267</v>
      </c>
      <c r="D45" s="229"/>
      <c r="E45" s="230"/>
      <c r="F45" s="229"/>
      <c r="G45" s="230"/>
      <c r="H45" s="229"/>
      <c r="I45" s="231"/>
      <c r="J45" s="232"/>
      <c r="K45" s="231"/>
      <c r="L45" s="233"/>
      <c r="M45" s="233"/>
      <c r="IG45" s="233"/>
      <c r="IH45" s="233"/>
      <c r="II45" s="233"/>
      <c r="IJ45" s="233"/>
      <c r="IK45" s="233"/>
      <c r="IL45" s="233"/>
      <c r="IM45" s="233"/>
      <c r="IN45" s="233"/>
    </row>
    <row r="46" spans="1:248" s="234" customFormat="1" ht="30" customHeight="1">
      <c r="A46" s="229" t="s">
        <v>1268</v>
      </c>
      <c r="B46" s="229" t="s">
        <v>1269</v>
      </c>
      <c r="C46" s="229"/>
      <c r="D46" s="229"/>
      <c r="E46" s="230">
        <v>210</v>
      </c>
      <c r="F46" s="229"/>
      <c r="G46" s="230"/>
      <c r="H46" s="229"/>
      <c r="I46" s="231">
        <v>0</v>
      </c>
      <c r="J46" s="232"/>
      <c r="K46" s="231">
        <v>0</v>
      </c>
      <c r="L46" s="233"/>
      <c r="M46" s="233"/>
      <c r="IG46" s="233"/>
      <c r="IH46" s="233"/>
      <c r="II46" s="233"/>
      <c r="IJ46" s="233"/>
      <c r="IK46" s="233"/>
      <c r="IL46" s="233"/>
      <c r="IM46" s="233"/>
      <c r="IN46" s="233"/>
    </row>
    <row r="47" spans="1:248" s="234" customFormat="1" ht="15.75" customHeight="1">
      <c r="A47" s="229"/>
      <c r="B47" s="235" t="s">
        <v>1226</v>
      </c>
      <c r="C47" s="236" t="s">
        <v>1270</v>
      </c>
      <c r="D47" s="236"/>
      <c r="E47" s="237">
        <v>211</v>
      </c>
      <c r="F47" s="236"/>
      <c r="G47" s="237"/>
      <c r="H47" s="236"/>
      <c r="I47" s="238">
        <v>0</v>
      </c>
      <c r="J47" s="240"/>
      <c r="K47" s="238">
        <v>0</v>
      </c>
      <c r="L47" s="233"/>
      <c r="M47" s="233"/>
      <c r="IG47" s="233"/>
      <c r="IH47" s="233"/>
      <c r="II47" s="233"/>
      <c r="IJ47" s="233"/>
      <c r="IK47" s="233"/>
      <c r="IL47" s="233"/>
      <c r="IM47" s="233"/>
      <c r="IN47" s="233"/>
    </row>
    <row r="48" spans="1:248" s="234" customFormat="1" ht="15.75" customHeight="1">
      <c r="A48" s="229"/>
      <c r="B48" s="235" t="s">
        <v>1228</v>
      </c>
      <c r="C48" s="236" t="s">
        <v>1271</v>
      </c>
      <c r="D48" s="236"/>
      <c r="E48" s="237">
        <v>212</v>
      </c>
      <c r="F48" s="236"/>
      <c r="G48" s="237"/>
      <c r="H48" s="236"/>
      <c r="I48" s="238">
        <v>0</v>
      </c>
      <c r="J48" s="240"/>
      <c r="K48" s="238">
        <v>0</v>
      </c>
      <c r="L48" s="233"/>
      <c r="M48" s="233"/>
      <c r="IG48" s="233"/>
      <c r="IH48" s="233"/>
      <c r="II48" s="233"/>
      <c r="IJ48" s="233"/>
      <c r="IK48" s="233"/>
      <c r="IL48" s="233"/>
      <c r="IM48" s="233"/>
      <c r="IN48" s="233"/>
    </row>
    <row r="49" spans="1:248" s="234" customFormat="1" ht="15.75" customHeight="1">
      <c r="A49" s="229"/>
      <c r="B49" s="235" t="s">
        <v>1240</v>
      </c>
      <c r="C49" s="236" t="s">
        <v>1272</v>
      </c>
      <c r="D49" s="236"/>
      <c r="E49" s="237">
        <v>213</v>
      </c>
      <c r="F49" s="236"/>
      <c r="G49" s="237"/>
      <c r="H49" s="236"/>
      <c r="I49" s="238">
        <v>0</v>
      </c>
      <c r="J49" s="240"/>
      <c r="K49" s="238">
        <v>0</v>
      </c>
      <c r="L49" s="233"/>
      <c r="M49" s="233"/>
      <c r="IG49" s="233"/>
      <c r="IH49" s="233"/>
      <c r="II49" s="233"/>
      <c r="IJ49" s="233"/>
      <c r="IK49" s="233"/>
      <c r="IL49" s="233"/>
      <c r="IM49" s="233"/>
      <c r="IN49" s="233"/>
    </row>
    <row r="50" spans="1:248" s="234" customFormat="1" ht="15.75" customHeight="1">
      <c r="A50" s="229"/>
      <c r="B50" s="235" t="s">
        <v>1242</v>
      </c>
      <c r="C50" s="236" t="s">
        <v>1274</v>
      </c>
      <c r="D50" s="236"/>
      <c r="E50" s="237">
        <v>218</v>
      </c>
      <c r="F50" s="236"/>
      <c r="G50" s="237"/>
      <c r="H50" s="236"/>
      <c r="I50" s="238">
        <v>0</v>
      </c>
      <c r="J50" s="240"/>
      <c r="K50" s="238">
        <v>0</v>
      </c>
      <c r="L50" s="233"/>
      <c r="M50" s="233"/>
      <c r="IG50" s="233"/>
      <c r="IH50" s="233"/>
      <c r="II50" s="233"/>
      <c r="IJ50" s="233"/>
      <c r="IK50" s="233"/>
      <c r="IL50" s="233"/>
      <c r="IM50" s="233"/>
      <c r="IN50" s="233"/>
    </row>
    <row r="51" spans="1:248" s="234" customFormat="1" ht="15.75" customHeight="1">
      <c r="A51" s="229"/>
      <c r="B51" s="235" t="s">
        <v>1244</v>
      </c>
      <c r="C51" s="236" t="s">
        <v>1276</v>
      </c>
      <c r="D51" s="236"/>
      <c r="E51" s="237">
        <v>219</v>
      </c>
      <c r="F51" s="236"/>
      <c r="G51" s="237"/>
      <c r="H51" s="236"/>
      <c r="I51" s="238">
        <v>0</v>
      </c>
      <c r="J51" s="240"/>
      <c r="K51" s="238">
        <v>0</v>
      </c>
      <c r="L51" s="233"/>
      <c r="M51" s="233"/>
      <c r="IG51" s="233"/>
      <c r="IH51" s="233"/>
      <c r="II51" s="233"/>
      <c r="IJ51" s="233"/>
      <c r="IK51" s="233"/>
      <c r="IL51" s="233"/>
      <c r="IM51" s="233"/>
      <c r="IN51" s="233"/>
    </row>
    <row r="52" spans="1:248" s="234" customFormat="1" ht="30" customHeight="1">
      <c r="A52" s="229" t="s">
        <v>1277</v>
      </c>
      <c r="B52" s="229" t="s">
        <v>1278</v>
      </c>
      <c r="C52" s="229"/>
      <c r="D52" s="229"/>
      <c r="E52" s="230">
        <v>220</v>
      </c>
      <c r="F52" s="229"/>
      <c r="G52" s="230"/>
      <c r="H52" s="229"/>
      <c r="I52" s="231">
        <v>15606051508</v>
      </c>
      <c r="J52" s="232"/>
      <c r="K52" s="231">
        <v>15713112407</v>
      </c>
      <c r="L52" s="233"/>
      <c r="M52" s="233"/>
      <c r="IG52" s="233"/>
      <c r="IH52" s="233"/>
      <c r="II52" s="233"/>
      <c r="IJ52" s="233"/>
      <c r="IK52" s="233"/>
      <c r="IL52" s="233"/>
      <c r="IM52" s="233"/>
      <c r="IN52" s="233"/>
    </row>
    <row r="53" spans="1:248" s="234" customFormat="1" ht="15.75" customHeight="1">
      <c r="A53" s="236"/>
      <c r="B53" s="235" t="s">
        <v>1226</v>
      </c>
      <c r="C53" s="236" t="s">
        <v>1279</v>
      </c>
      <c r="D53" s="236"/>
      <c r="E53" s="237">
        <v>221</v>
      </c>
      <c r="F53" s="236"/>
      <c r="G53" s="237" t="s">
        <v>1261</v>
      </c>
      <c r="H53" s="236"/>
      <c r="I53" s="238">
        <v>15428792281</v>
      </c>
      <c r="J53" s="240"/>
      <c r="K53" s="238">
        <v>11617161512</v>
      </c>
      <c r="L53" s="233"/>
      <c r="M53" s="233"/>
      <c r="IG53" s="233"/>
      <c r="IH53" s="233"/>
      <c r="II53" s="233"/>
      <c r="IJ53" s="233"/>
      <c r="IK53" s="233"/>
      <c r="IL53" s="233"/>
      <c r="IM53" s="233"/>
      <c r="IN53" s="233"/>
    </row>
    <row r="54" spans="1:248" s="234" customFormat="1" ht="15.75" customHeight="1">
      <c r="A54" s="236"/>
      <c r="B54" s="235"/>
      <c r="C54" s="244" t="s">
        <v>1281</v>
      </c>
      <c r="D54" s="245"/>
      <c r="E54" s="210">
        <v>222</v>
      </c>
      <c r="F54" s="245"/>
      <c r="G54" s="939"/>
      <c r="H54" s="245"/>
      <c r="I54" s="246">
        <v>38486595456</v>
      </c>
      <c r="J54" s="247"/>
      <c r="K54" s="246">
        <v>33028979167</v>
      </c>
      <c r="L54" s="233"/>
      <c r="M54" s="233"/>
      <c r="IG54" s="233"/>
      <c r="IH54" s="233"/>
      <c r="II54" s="233"/>
      <c r="IJ54" s="233"/>
      <c r="IK54" s="233"/>
      <c r="IL54" s="233"/>
      <c r="IM54" s="233"/>
      <c r="IN54" s="233"/>
    </row>
    <row r="55" spans="1:248" s="234" customFormat="1" ht="15.75" customHeight="1">
      <c r="A55" s="236"/>
      <c r="B55" s="235"/>
      <c r="C55" s="244" t="s">
        <v>1282</v>
      </c>
      <c r="D55" s="245"/>
      <c r="E55" s="210">
        <v>223</v>
      </c>
      <c r="F55" s="245"/>
      <c r="G55" s="230"/>
      <c r="H55" s="245"/>
      <c r="I55" s="246">
        <v>-23057803175</v>
      </c>
      <c r="J55" s="247"/>
      <c r="K55" s="246">
        <v>-21411817655</v>
      </c>
      <c r="L55" s="233"/>
      <c r="M55" s="233"/>
      <c r="IG55" s="233"/>
      <c r="IH55" s="233"/>
      <c r="II55" s="233"/>
      <c r="IJ55" s="233"/>
      <c r="IK55" s="233"/>
      <c r="IL55" s="233"/>
      <c r="IM55" s="233"/>
      <c r="IN55" s="233"/>
    </row>
    <row r="56" spans="1:248" s="234" customFormat="1" ht="15.75" customHeight="1">
      <c r="A56" s="236"/>
      <c r="B56" s="235" t="s">
        <v>1228</v>
      </c>
      <c r="C56" s="236" t="s">
        <v>1283</v>
      </c>
      <c r="D56" s="236"/>
      <c r="E56" s="237">
        <v>224</v>
      </c>
      <c r="F56" s="236"/>
      <c r="G56" s="237"/>
      <c r="H56" s="236"/>
      <c r="I56" s="238">
        <v>0</v>
      </c>
      <c r="J56" s="240"/>
      <c r="K56" s="238">
        <v>0</v>
      </c>
      <c r="L56" s="233"/>
      <c r="M56" s="233"/>
      <c r="IG56" s="233"/>
      <c r="IH56" s="233"/>
      <c r="II56" s="233"/>
      <c r="IJ56" s="233"/>
      <c r="IK56" s="233"/>
      <c r="IL56" s="233"/>
      <c r="IM56" s="233"/>
      <c r="IN56" s="233"/>
    </row>
    <row r="57" spans="1:248" s="234" customFormat="1" ht="15.75" customHeight="1">
      <c r="A57" s="236"/>
      <c r="B57" s="235"/>
      <c r="C57" s="244" t="s">
        <v>1281</v>
      </c>
      <c r="D57" s="245"/>
      <c r="E57" s="210">
        <v>225</v>
      </c>
      <c r="F57" s="245"/>
      <c r="G57" s="237"/>
      <c r="H57" s="245"/>
      <c r="I57" s="246">
        <v>0</v>
      </c>
      <c r="J57" s="247"/>
      <c r="K57" s="246">
        <v>0</v>
      </c>
      <c r="L57" s="233"/>
      <c r="M57" s="233"/>
      <c r="IG57" s="233"/>
      <c r="IH57" s="233"/>
      <c r="II57" s="233"/>
      <c r="IJ57" s="233"/>
      <c r="IK57" s="233"/>
      <c r="IL57" s="233"/>
      <c r="IM57" s="233"/>
      <c r="IN57" s="233"/>
    </row>
    <row r="58" spans="1:248" s="234" customFormat="1" ht="15.75" customHeight="1">
      <c r="A58" s="236"/>
      <c r="B58" s="235"/>
      <c r="C58" s="244" t="s">
        <v>1282</v>
      </c>
      <c r="D58" s="245"/>
      <c r="E58" s="210">
        <v>226</v>
      </c>
      <c r="F58" s="245"/>
      <c r="G58" s="237"/>
      <c r="H58" s="245"/>
      <c r="I58" s="246">
        <v>0</v>
      </c>
      <c r="J58" s="247"/>
      <c r="K58" s="246">
        <v>0</v>
      </c>
      <c r="L58" s="233"/>
      <c r="M58" s="233"/>
      <c r="IG58" s="233"/>
      <c r="IH58" s="233"/>
      <c r="II58" s="233"/>
      <c r="IJ58" s="233"/>
      <c r="IK58" s="233"/>
      <c r="IL58" s="233"/>
      <c r="IM58" s="233"/>
      <c r="IN58" s="233"/>
    </row>
    <row r="59" spans="1:248" s="234" customFormat="1" ht="15.75" customHeight="1">
      <c r="A59" s="236"/>
      <c r="B59" s="235" t="s">
        <v>1240</v>
      </c>
      <c r="C59" s="236" t="s">
        <v>1285</v>
      </c>
      <c r="D59" s="236"/>
      <c r="E59" s="237">
        <v>227</v>
      </c>
      <c r="F59" s="236"/>
      <c r="G59" s="237" t="s">
        <v>1264</v>
      </c>
      <c r="H59" s="236"/>
      <c r="I59" s="238">
        <v>88348415</v>
      </c>
      <c r="J59" s="240"/>
      <c r="K59" s="238">
        <v>133793135</v>
      </c>
      <c r="L59" s="233"/>
      <c r="M59" s="233"/>
      <c r="IG59" s="233"/>
      <c r="IH59" s="233"/>
      <c r="II59" s="233"/>
      <c r="IJ59" s="233"/>
      <c r="IK59" s="233"/>
      <c r="IL59" s="233"/>
      <c r="IM59" s="233"/>
      <c r="IN59" s="233"/>
    </row>
    <row r="60" spans="1:248" s="250" customFormat="1" ht="15.75" customHeight="1">
      <c r="A60" s="245"/>
      <c r="B60" s="248"/>
      <c r="C60" s="244" t="s">
        <v>1281</v>
      </c>
      <c r="D60" s="245"/>
      <c r="E60" s="210">
        <v>228</v>
      </c>
      <c r="F60" s="245"/>
      <c r="G60" s="210"/>
      <c r="H60" s="245"/>
      <c r="I60" s="246">
        <v>2701189390</v>
      </c>
      <c r="J60" s="247"/>
      <c r="K60" s="246">
        <v>2870473390</v>
      </c>
      <c r="L60" s="249"/>
      <c r="M60" s="249"/>
      <c r="IG60" s="249"/>
      <c r="IH60" s="249"/>
      <c r="II60" s="249"/>
      <c r="IJ60" s="249"/>
      <c r="IK60" s="249"/>
      <c r="IL60" s="249"/>
      <c r="IM60" s="249"/>
      <c r="IN60" s="249"/>
    </row>
    <row r="61" spans="1:248" s="250" customFormat="1" ht="15.75" customHeight="1">
      <c r="A61" s="245"/>
      <c r="B61" s="248"/>
      <c r="C61" s="244" t="s">
        <v>1282</v>
      </c>
      <c r="D61" s="245"/>
      <c r="E61" s="210">
        <v>229</v>
      </c>
      <c r="F61" s="245"/>
      <c r="G61" s="210"/>
      <c r="H61" s="245"/>
      <c r="I61" s="246">
        <v>-2612840975</v>
      </c>
      <c r="J61" s="247"/>
      <c r="K61" s="246">
        <v>-2736680255</v>
      </c>
      <c r="L61" s="249"/>
      <c r="M61" s="249"/>
      <c r="IG61" s="249"/>
      <c r="IH61" s="249"/>
      <c r="II61" s="249"/>
      <c r="IJ61" s="249"/>
      <c r="IK61" s="249"/>
      <c r="IL61" s="249"/>
      <c r="IM61" s="249"/>
      <c r="IN61" s="249"/>
    </row>
    <row r="62" spans="1:248" s="234" customFormat="1" ht="15.75" customHeight="1">
      <c r="A62" s="236"/>
      <c r="B62" s="235" t="s">
        <v>1242</v>
      </c>
      <c r="C62" s="236" t="s">
        <v>1287</v>
      </c>
      <c r="D62" s="236"/>
      <c r="E62" s="237">
        <v>230</v>
      </c>
      <c r="F62" s="236"/>
      <c r="G62" s="237" t="s">
        <v>1273</v>
      </c>
      <c r="H62" s="236"/>
      <c r="I62" s="238">
        <v>88910812</v>
      </c>
      <c r="J62" s="240"/>
      <c r="K62" s="238">
        <v>3962157760</v>
      </c>
      <c r="L62" s="233"/>
      <c r="M62" s="233"/>
      <c r="IG62" s="233"/>
      <c r="IH62" s="233"/>
      <c r="II62" s="233"/>
      <c r="IJ62" s="233"/>
      <c r="IK62" s="233"/>
      <c r="IL62" s="233"/>
      <c r="IM62" s="233"/>
      <c r="IN62" s="233"/>
    </row>
    <row r="63" spans="1:248" s="234" customFormat="1" ht="30" customHeight="1">
      <c r="A63" s="229" t="s">
        <v>1289</v>
      </c>
      <c r="B63" s="229" t="s">
        <v>1290</v>
      </c>
      <c r="C63" s="229"/>
      <c r="D63" s="229"/>
      <c r="E63" s="230">
        <v>240</v>
      </c>
      <c r="F63" s="229"/>
      <c r="G63" s="230"/>
      <c r="H63" s="229"/>
      <c r="I63" s="231">
        <v>0</v>
      </c>
      <c r="J63" s="232"/>
      <c r="K63" s="231">
        <v>0</v>
      </c>
      <c r="L63" s="233"/>
      <c r="M63" s="233"/>
      <c r="IG63" s="233"/>
      <c r="IH63" s="233"/>
      <c r="II63" s="233"/>
      <c r="IJ63" s="233"/>
      <c r="IK63" s="233"/>
      <c r="IL63" s="233"/>
      <c r="IM63" s="233"/>
      <c r="IN63" s="233"/>
    </row>
    <row r="64" spans="1:248" s="234" customFormat="1" ht="15.75" customHeight="1">
      <c r="A64" s="236"/>
      <c r="B64" s="235"/>
      <c r="C64" s="251" t="s">
        <v>1281</v>
      </c>
      <c r="D64" s="236"/>
      <c r="E64" s="237">
        <v>241</v>
      </c>
      <c r="F64" s="236"/>
      <c r="G64" s="237"/>
      <c r="H64" s="236"/>
      <c r="I64" s="238">
        <v>0</v>
      </c>
      <c r="J64" s="240"/>
      <c r="K64" s="238">
        <v>0</v>
      </c>
      <c r="L64" s="1"/>
      <c r="M64" s="1"/>
      <c r="IG64" s="1"/>
      <c r="IH64" s="1"/>
      <c r="II64" s="1"/>
      <c r="IJ64" s="1"/>
      <c r="IK64" s="1"/>
      <c r="IL64" s="1"/>
      <c r="IM64" s="1"/>
      <c r="IN64" s="1"/>
    </row>
    <row r="65" spans="1:248" s="234" customFormat="1" ht="15.75" customHeight="1">
      <c r="A65" s="236"/>
      <c r="B65" s="235"/>
      <c r="C65" s="251" t="s">
        <v>1282</v>
      </c>
      <c r="D65" s="236"/>
      <c r="E65" s="237">
        <v>242</v>
      </c>
      <c r="F65" s="236"/>
      <c r="G65" s="237"/>
      <c r="H65" s="236"/>
      <c r="I65" s="238">
        <v>0</v>
      </c>
      <c r="J65" s="240"/>
      <c r="K65" s="238">
        <v>0</v>
      </c>
      <c r="L65" s="1"/>
      <c r="M65" s="1"/>
      <c r="IG65" s="1"/>
      <c r="IH65" s="1"/>
      <c r="II65" s="1"/>
      <c r="IJ65" s="1"/>
      <c r="IK65" s="1"/>
      <c r="IL65" s="1"/>
      <c r="IM65" s="1"/>
      <c r="IN65" s="1"/>
    </row>
    <row r="66" spans="1:248" s="234" customFormat="1" ht="30" customHeight="1">
      <c r="A66" s="229" t="s">
        <v>1292</v>
      </c>
      <c r="B66" s="229" t="s">
        <v>1293</v>
      </c>
      <c r="C66" s="229"/>
      <c r="D66" s="229"/>
      <c r="E66" s="230">
        <v>250</v>
      </c>
      <c r="F66" s="229"/>
      <c r="G66" s="230" t="s">
        <v>1275</v>
      </c>
      <c r="H66" s="229"/>
      <c r="I66" s="231">
        <v>41876232404</v>
      </c>
      <c r="J66" s="232"/>
      <c r="K66" s="231">
        <v>41876232404</v>
      </c>
      <c r="L66" s="233"/>
      <c r="M66" s="233"/>
      <c r="IG66" s="233"/>
      <c r="IH66" s="233"/>
      <c r="II66" s="233"/>
      <c r="IJ66" s="233"/>
      <c r="IK66" s="233"/>
      <c r="IL66" s="233"/>
      <c r="IM66" s="233"/>
      <c r="IN66" s="233"/>
    </row>
    <row r="67" spans="1:248" s="234" customFormat="1" ht="15.75" customHeight="1">
      <c r="A67" s="229"/>
      <c r="B67" s="235" t="s">
        <v>1226</v>
      </c>
      <c r="C67" s="236" t="s">
        <v>1294</v>
      </c>
      <c r="D67" s="236"/>
      <c r="E67" s="237">
        <v>251</v>
      </c>
      <c r="F67" s="236"/>
      <c r="G67" s="237"/>
      <c r="H67" s="236"/>
      <c r="I67" s="238">
        <v>0</v>
      </c>
      <c r="J67" s="240"/>
      <c r="K67" s="238">
        <v>0</v>
      </c>
      <c r="L67" s="233"/>
      <c r="M67" s="233"/>
      <c r="IG67" s="233"/>
      <c r="IH67" s="233"/>
      <c r="II67" s="233"/>
      <c r="IJ67" s="233"/>
      <c r="IK67" s="233"/>
      <c r="IL67" s="233"/>
      <c r="IM67" s="233"/>
      <c r="IN67" s="233"/>
    </row>
    <row r="68" spans="1:248" s="234" customFormat="1" ht="15.75" customHeight="1">
      <c r="A68" s="229"/>
      <c r="B68" s="235" t="s">
        <v>1228</v>
      </c>
      <c r="C68" s="236" t="s">
        <v>1295</v>
      </c>
      <c r="D68" s="236"/>
      <c r="E68" s="237">
        <v>252</v>
      </c>
      <c r="F68" s="236"/>
      <c r="G68" s="237"/>
      <c r="H68" s="236"/>
      <c r="I68" s="238">
        <v>11876232404</v>
      </c>
      <c r="J68" s="240"/>
      <c r="K68" s="238">
        <v>11876232404</v>
      </c>
      <c r="L68" s="233"/>
      <c r="M68" s="233"/>
      <c r="IG68" s="233"/>
      <c r="IH68" s="233"/>
      <c r="II68" s="233"/>
      <c r="IJ68" s="233"/>
      <c r="IK68" s="233"/>
      <c r="IL68" s="233"/>
      <c r="IM68" s="233"/>
      <c r="IN68" s="233"/>
    </row>
    <row r="69" spans="1:248" s="234" customFormat="1" ht="15.75" customHeight="1">
      <c r="A69" s="229"/>
      <c r="B69" s="235" t="s">
        <v>1240</v>
      </c>
      <c r="C69" s="236" t="s">
        <v>1296</v>
      </c>
      <c r="D69" s="236"/>
      <c r="E69" s="237">
        <v>258</v>
      </c>
      <c r="F69" s="236"/>
      <c r="G69" s="237"/>
      <c r="H69" s="236"/>
      <c r="I69" s="238">
        <v>30000000000</v>
      </c>
      <c r="J69" s="240"/>
      <c r="K69" s="238">
        <v>30000000000</v>
      </c>
      <c r="L69" s="233"/>
      <c r="M69" s="233"/>
      <c r="IG69" s="233"/>
      <c r="IH69" s="233"/>
      <c r="II69" s="233"/>
      <c r="IJ69" s="233"/>
      <c r="IK69" s="233"/>
      <c r="IL69" s="233"/>
      <c r="IM69" s="233"/>
      <c r="IN69" s="233"/>
    </row>
    <row r="70" spans="1:248" s="234" customFormat="1" ht="15.75" customHeight="1">
      <c r="A70" s="229"/>
      <c r="B70" s="235" t="s">
        <v>1242</v>
      </c>
      <c r="C70" s="236" t="s">
        <v>1297</v>
      </c>
      <c r="D70" s="236"/>
      <c r="E70" s="237">
        <v>259</v>
      </c>
      <c r="F70" s="236"/>
      <c r="G70" s="237"/>
      <c r="H70" s="236"/>
      <c r="I70" s="238">
        <v>0</v>
      </c>
      <c r="J70" s="240"/>
      <c r="K70" s="238">
        <v>0</v>
      </c>
      <c r="L70" s="233"/>
      <c r="M70" s="233"/>
      <c r="IG70" s="233"/>
      <c r="IH70" s="233"/>
      <c r="II70" s="233"/>
      <c r="IJ70" s="233"/>
      <c r="IK70" s="233"/>
      <c r="IL70" s="233"/>
      <c r="IM70" s="233"/>
      <c r="IN70" s="233"/>
    </row>
    <row r="71" spans="1:248" s="234" customFormat="1" ht="30" customHeight="1">
      <c r="A71" s="229" t="s">
        <v>1298</v>
      </c>
      <c r="B71" s="229" t="s">
        <v>1299</v>
      </c>
      <c r="D71" s="229"/>
      <c r="E71" s="230">
        <v>260</v>
      </c>
      <c r="F71" s="229"/>
      <c r="G71" s="230"/>
      <c r="H71" s="229"/>
      <c r="I71" s="231">
        <v>178001659</v>
      </c>
      <c r="J71" s="232"/>
      <c r="K71" s="231">
        <v>29925000</v>
      </c>
      <c r="L71" s="233"/>
      <c r="M71" s="233"/>
      <c r="IG71" s="233"/>
      <c r="IH71" s="233"/>
      <c r="II71" s="233"/>
      <c r="IJ71" s="233"/>
      <c r="IK71" s="233"/>
      <c r="IL71" s="233"/>
      <c r="IM71" s="233"/>
      <c r="IN71" s="233"/>
    </row>
    <row r="72" spans="1:248" s="234" customFormat="1" ht="15.75" customHeight="1">
      <c r="A72" s="229"/>
      <c r="B72" s="235" t="s">
        <v>1226</v>
      </c>
      <c r="C72" s="236" t="s">
        <v>1300</v>
      </c>
      <c r="D72" s="236"/>
      <c r="E72" s="237">
        <v>261</v>
      </c>
      <c r="F72" s="236"/>
      <c r="G72" s="237" t="s">
        <v>1280</v>
      </c>
      <c r="H72" s="236"/>
      <c r="I72" s="238">
        <v>178001659</v>
      </c>
      <c r="J72" s="232"/>
      <c r="K72" s="238">
        <v>29925000</v>
      </c>
      <c r="L72" s="233"/>
      <c r="M72" s="233"/>
      <c r="IG72" s="233"/>
      <c r="IH72" s="233"/>
      <c r="II72" s="233"/>
      <c r="IJ72" s="233"/>
      <c r="IK72" s="233"/>
      <c r="IL72" s="233"/>
      <c r="IM72" s="233"/>
      <c r="IN72" s="233"/>
    </row>
    <row r="73" spans="1:248" s="234" customFormat="1" ht="15.75" customHeight="1">
      <c r="A73" s="229"/>
      <c r="B73" s="235" t="s">
        <v>1228</v>
      </c>
      <c r="C73" s="236" t="s">
        <v>1301</v>
      </c>
      <c r="D73" s="236"/>
      <c r="E73" s="237">
        <v>262</v>
      </c>
      <c r="F73" s="236"/>
      <c r="G73" s="237"/>
      <c r="H73" s="236"/>
      <c r="I73" s="238">
        <v>0</v>
      </c>
      <c r="J73" s="232"/>
      <c r="K73" s="238">
        <v>0</v>
      </c>
      <c r="L73" s="233"/>
      <c r="M73" s="233"/>
      <c r="IG73" s="233"/>
      <c r="IH73" s="233"/>
      <c r="II73" s="233"/>
      <c r="IJ73" s="233"/>
      <c r="IK73" s="233"/>
      <c r="IL73" s="233"/>
      <c r="IM73" s="233"/>
      <c r="IN73" s="233"/>
    </row>
    <row r="74" spans="1:248" s="234" customFormat="1" ht="15.75" customHeight="1">
      <c r="A74" s="229"/>
      <c r="B74" s="235" t="s">
        <v>1240</v>
      </c>
      <c r="C74" s="236" t="s">
        <v>1299</v>
      </c>
      <c r="D74" s="236"/>
      <c r="E74" s="237">
        <v>263</v>
      </c>
      <c r="F74" s="236"/>
      <c r="G74" s="237"/>
      <c r="H74" s="236"/>
      <c r="I74" s="241">
        <v>0</v>
      </c>
      <c r="J74" s="232"/>
      <c r="K74" s="241">
        <v>0</v>
      </c>
      <c r="L74" s="233"/>
      <c r="M74" s="233"/>
      <c r="IG74" s="233"/>
      <c r="IH74" s="233"/>
      <c r="II74" s="233"/>
      <c r="IJ74" s="233"/>
      <c r="IK74" s="233"/>
      <c r="IL74" s="233"/>
      <c r="IM74" s="233"/>
      <c r="IN74" s="233"/>
    </row>
    <row r="75" spans="1:13" s="257" customFormat="1" ht="30" customHeight="1">
      <c r="A75" s="252"/>
      <c r="B75" s="253"/>
      <c r="C75" s="254" t="s">
        <v>1302</v>
      </c>
      <c r="D75" s="254"/>
      <c r="E75" s="255">
        <v>270</v>
      </c>
      <c r="F75" s="254"/>
      <c r="G75" s="255"/>
      <c r="H75" s="254"/>
      <c r="I75" s="256">
        <v>109212416177</v>
      </c>
      <c r="J75" s="232"/>
      <c r="K75" s="256">
        <v>102803143477</v>
      </c>
      <c r="L75" s="233"/>
      <c r="M75" s="233"/>
    </row>
    <row r="76" spans="1:13" s="257" customFormat="1" ht="30" customHeight="1">
      <c r="A76" s="252"/>
      <c r="B76" s="253"/>
      <c r="C76" s="254"/>
      <c r="D76" s="254"/>
      <c r="E76" s="255"/>
      <c r="F76" s="254"/>
      <c r="G76" s="255"/>
      <c r="H76" s="254"/>
      <c r="I76" s="231"/>
      <c r="J76" s="232"/>
      <c r="K76" s="231"/>
      <c r="L76" s="233"/>
      <c r="M76" s="233"/>
    </row>
    <row r="77" spans="1:240" s="946" customFormat="1" ht="31.5" customHeight="1">
      <c r="A77" s="944"/>
      <c r="B77" s="945"/>
      <c r="C77" s="944" t="s">
        <v>1303</v>
      </c>
      <c r="D77" s="226"/>
      <c r="E77" s="227" t="s">
        <v>1218</v>
      </c>
      <c r="F77" s="228"/>
      <c r="G77" s="936" t="s">
        <v>1219</v>
      </c>
      <c r="H77" s="228"/>
      <c r="I77" s="937" t="s">
        <v>11</v>
      </c>
      <c r="J77" s="937"/>
      <c r="K77" s="937" t="s">
        <v>1702</v>
      </c>
      <c r="N77" s="947"/>
      <c r="O77" s="947"/>
      <c r="P77" s="947"/>
      <c r="Q77" s="947"/>
      <c r="R77" s="947"/>
      <c r="S77" s="947"/>
      <c r="T77" s="947"/>
      <c r="U77" s="947"/>
      <c r="V77" s="947"/>
      <c r="W77" s="947"/>
      <c r="X77" s="947"/>
      <c r="Y77" s="947"/>
      <c r="Z77" s="947"/>
      <c r="AA77" s="947"/>
      <c r="AB77" s="947"/>
      <c r="AC77" s="947"/>
      <c r="AD77" s="947"/>
      <c r="AE77" s="947"/>
      <c r="AF77" s="947"/>
      <c r="AG77" s="947"/>
      <c r="AH77" s="947"/>
      <c r="AI77" s="947"/>
      <c r="AJ77" s="947"/>
      <c r="AK77" s="947"/>
      <c r="AL77" s="947"/>
      <c r="AM77" s="947"/>
      <c r="AN77" s="947"/>
      <c r="AO77" s="947"/>
      <c r="AP77" s="947"/>
      <c r="AQ77" s="947"/>
      <c r="AR77" s="947"/>
      <c r="AS77" s="947"/>
      <c r="AT77" s="947"/>
      <c r="AU77" s="947"/>
      <c r="AV77" s="947"/>
      <c r="AW77" s="947"/>
      <c r="AX77" s="947"/>
      <c r="AY77" s="947"/>
      <c r="AZ77" s="947"/>
      <c r="BA77" s="947"/>
      <c r="BB77" s="947"/>
      <c r="BC77" s="947"/>
      <c r="BD77" s="947"/>
      <c r="BE77" s="947"/>
      <c r="BF77" s="947"/>
      <c r="BG77" s="947"/>
      <c r="BH77" s="947"/>
      <c r="BI77" s="947"/>
      <c r="BJ77" s="947"/>
      <c r="BK77" s="947"/>
      <c r="BL77" s="947"/>
      <c r="BM77" s="947"/>
      <c r="BN77" s="947"/>
      <c r="BO77" s="947"/>
      <c r="BP77" s="947"/>
      <c r="BQ77" s="947"/>
      <c r="BR77" s="947"/>
      <c r="BS77" s="947"/>
      <c r="BT77" s="947"/>
      <c r="BU77" s="947"/>
      <c r="BV77" s="947"/>
      <c r="BW77" s="947"/>
      <c r="BX77" s="947"/>
      <c r="BY77" s="947"/>
      <c r="BZ77" s="947"/>
      <c r="CA77" s="947"/>
      <c r="CB77" s="947"/>
      <c r="CC77" s="947"/>
      <c r="CD77" s="947"/>
      <c r="CE77" s="947"/>
      <c r="CF77" s="947"/>
      <c r="CG77" s="947"/>
      <c r="CH77" s="947"/>
      <c r="CI77" s="947"/>
      <c r="CJ77" s="947"/>
      <c r="CK77" s="947"/>
      <c r="CL77" s="947"/>
      <c r="CM77" s="947"/>
      <c r="CN77" s="947"/>
      <c r="CO77" s="947"/>
      <c r="CP77" s="947"/>
      <c r="CQ77" s="947"/>
      <c r="CR77" s="947"/>
      <c r="CS77" s="947"/>
      <c r="CT77" s="947"/>
      <c r="CU77" s="947"/>
      <c r="CV77" s="947"/>
      <c r="CW77" s="947"/>
      <c r="CX77" s="947"/>
      <c r="CY77" s="947"/>
      <c r="CZ77" s="947"/>
      <c r="DA77" s="947"/>
      <c r="DB77" s="947"/>
      <c r="DC77" s="947"/>
      <c r="DD77" s="947"/>
      <c r="DE77" s="947"/>
      <c r="DF77" s="947"/>
      <c r="DG77" s="947"/>
      <c r="DH77" s="947"/>
      <c r="DI77" s="947"/>
      <c r="DJ77" s="947"/>
      <c r="DK77" s="947"/>
      <c r="DL77" s="947"/>
      <c r="DM77" s="947"/>
      <c r="DN77" s="947"/>
      <c r="DO77" s="947"/>
      <c r="DP77" s="947"/>
      <c r="DQ77" s="947"/>
      <c r="DR77" s="947"/>
      <c r="DS77" s="947"/>
      <c r="DT77" s="947"/>
      <c r="DU77" s="947"/>
      <c r="DV77" s="947"/>
      <c r="DW77" s="947"/>
      <c r="DX77" s="947"/>
      <c r="DY77" s="947"/>
      <c r="DZ77" s="947"/>
      <c r="EA77" s="947"/>
      <c r="EB77" s="947"/>
      <c r="EC77" s="947"/>
      <c r="ED77" s="947"/>
      <c r="EE77" s="947"/>
      <c r="EF77" s="947"/>
      <c r="EG77" s="947"/>
      <c r="EH77" s="947"/>
      <c r="EI77" s="947"/>
      <c r="EJ77" s="947"/>
      <c r="EK77" s="947"/>
      <c r="EL77" s="947"/>
      <c r="EM77" s="947"/>
      <c r="EN77" s="947"/>
      <c r="EO77" s="947"/>
      <c r="EP77" s="947"/>
      <c r="EQ77" s="947"/>
      <c r="ER77" s="947"/>
      <c r="ES77" s="947"/>
      <c r="ET77" s="947"/>
      <c r="EU77" s="947"/>
      <c r="EV77" s="947"/>
      <c r="EW77" s="947"/>
      <c r="EX77" s="947"/>
      <c r="EY77" s="947"/>
      <c r="EZ77" s="947"/>
      <c r="FA77" s="947"/>
      <c r="FB77" s="947"/>
      <c r="FC77" s="947"/>
      <c r="FD77" s="947"/>
      <c r="FE77" s="947"/>
      <c r="FF77" s="947"/>
      <c r="FG77" s="947"/>
      <c r="FH77" s="947"/>
      <c r="FI77" s="947"/>
      <c r="FJ77" s="947"/>
      <c r="FK77" s="947"/>
      <c r="FL77" s="947"/>
      <c r="FM77" s="947"/>
      <c r="FN77" s="947"/>
      <c r="FO77" s="947"/>
      <c r="FP77" s="947"/>
      <c r="FQ77" s="947"/>
      <c r="FR77" s="947"/>
      <c r="FS77" s="947"/>
      <c r="FT77" s="947"/>
      <c r="FU77" s="947"/>
      <c r="FV77" s="947"/>
      <c r="FW77" s="947"/>
      <c r="FX77" s="947"/>
      <c r="FY77" s="947"/>
      <c r="FZ77" s="947"/>
      <c r="GA77" s="947"/>
      <c r="GB77" s="947"/>
      <c r="GC77" s="947"/>
      <c r="GD77" s="947"/>
      <c r="GE77" s="947"/>
      <c r="GF77" s="947"/>
      <c r="GG77" s="947"/>
      <c r="GH77" s="947"/>
      <c r="GI77" s="947"/>
      <c r="GJ77" s="947"/>
      <c r="GK77" s="947"/>
      <c r="GL77" s="947"/>
      <c r="GM77" s="947"/>
      <c r="GN77" s="947"/>
      <c r="GO77" s="947"/>
      <c r="GP77" s="947"/>
      <c r="GQ77" s="947"/>
      <c r="GR77" s="947"/>
      <c r="GS77" s="947"/>
      <c r="GT77" s="947"/>
      <c r="GU77" s="947"/>
      <c r="GV77" s="947"/>
      <c r="GW77" s="947"/>
      <c r="GX77" s="947"/>
      <c r="GY77" s="947"/>
      <c r="GZ77" s="947"/>
      <c r="HA77" s="947"/>
      <c r="HB77" s="947"/>
      <c r="HC77" s="947"/>
      <c r="HD77" s="947"/>
      <c r="HE77" s="947"/>
      <c r="HF77" s="947"/>
      <c r="HG77" s="947"/>
      <c r="HH77" s="947"/>
      <c r="HI77" s="947"/>
      <c r="HJ77" s="947"/>
      <c r="HK77" s="947"/>
      <c r="HL77" s="947"/>
      <c r="HM77" s="947"/>
      <c r="HN77" s="947"/>
      <c r="HO77" s="947"/>
      <c r="HP77" s="947"/>
      <c r="HQ77" s="947"/>
      <c r="HR77" s="947"/>
      <c r="HS77" s="947"/>
      <c r="HT77" s="947"/>
      <c r="HU77" s="947"/>
      <c r="HV77" s="947"/>
      <c r="HW77" s="947"/>
      <c r="HX77" s="947"/>
      <c r="HY77" s="947"/>
      <c r="HZ77" s="947"/>
      <c r="IA77" s="947"/>
      <c r="IB77" s="947"/>
      <c r="IC77" s="947"/>
      <c r="ID77" s="947"/>
      <c r="IE77" s="947"/>
      <c r="IF77" s="947"/>
    </row>
    <row r="78" spans="1:248" s="234" customFormat="1" ht="30" customHeight="1">
      <c r="A78" s="229" t="s">
        <v>1220</v>
      </c>
      <c r="B78" s="229" t="s">
        <v>1304</v>
      </c>
      <c r="C78" s="229"/>
      <c r="D78" s="229"/>
      <c r="E78" s="230">
        <v>300</v>
      </c>
      <c r="F78" s="229"/>
      <c r="G78" s="237"/>
      <c r="H78" s="229"/>
      <c r="I78" s="231">
        <v>25073081242</v>
      </c>
      <c r="J78" s="232"/>
      <c r="K78" s="231">
        <v>30415425130</v>
      </c>
      <c r="L78" s="233"/>
      <c r="M78" s="233"/>
      <c r="IG78" s="233"/>
      <c r="IH78" s="233"/>
      <c r="II78" s="233"/>
      <c r="IJ78" s="233"/>
      <c r="IK78" s="233"/>
      <c r="IL78" s="233"/>
      <c r="IM78" s="233"/>
      <c r="IN78" s="233"/>
    </row>
    <row r="79" spans="1:248" s="234" customFormat="1" ht="30" customHeight="1">
      <c r="A79" s="229" t="s">
        <v>1268</v>
      </c>
      <c r="B79" s="229" t="s">
        <v>1305</v>
      </c>
      <c r="C79" s="229"/>
      <c r="D79" s="229"/>
      <c r="E79" s="230">
        <v>310</v>
      </c>
      <c r="F79" s="229"/>
      <c r="G79" s="230"/>
      <c r="H79" s="229"/>
      <c r="I79" s="231">
        <v>22996082361</v>
      </c>
      <c r="J79" s="232"/>
      <c r="K79" s="231">
        <v>28523428587</v>
      </c>
      <c r="L79" s="233"/>
      <c r="M79" s="233"/>
      <c r="IG79" s="233"/>
      <c r="IH79" s="233"/>
      <c r="II79" s="233"/>
      <c r="IJ79" s="233"/>
      <c r="IK79" s="233"/>
      <c r="IL79" s="233"/>
      <c r="IM79" s="233"/>
      <c r="IN79" s="233"/>
    </row>
    <row r="80" spans="1:248" s="234" customFormat="1" ht="15.75" customHeight="1">
      <c r="A80" s="236"/>
      <c r="B80" s="235" t="s">
        <v>1226</v>
      </c>
      <c r="C80" s="236" t="s">
        <v>1306</v>
      </c>
      <c r="D80" s="236"/>
      <c r="E80" s="237">
        <v>311</v>
      </c>
      <c r="F80" s="236"/>
      <c r="G80" s="237"/>
      <c r="H80" s="236"/>
      <c r="I80" s="238">
        <v>0</v>
      </c>
      <c r="J80" s="240"/>
      <c r="K80" s="238">
        <v>0</v>
      </c>
      <c r="L80" s="233"/>
      <c r="M80" s="233"/>
      <c r="IG80" s="233"/>
      <c r="IH80" s="233"/>
      <c r="II80" s="233"/>
      <c r="IJ80" s="233"/>
      <c r="IK80" s="233"/>
      <c r="IL80" s="233"/>
      <c r="IM80" s="233"/>
      <c r="IN80" s="233"/>
    </row>
    <row r="81" spans="1:248" s="234" customFormat="1" ht="15.75" customHeight="1">
      <c r="A81" s="236"/>
      <c r="B81" s="235" t="s">
        <v>1228</v>
      </c>
      <c r="C81" s="236" t="s">
        <v>1307</v>
      </c>
      <c r="D81" s="236"/>
      <c r="E81" s="237">
        <v>312</v>
      </c>
      <c r="F81" s="236"/>
      <c r="G81" s="237" t="s">
        <v>1284</v>
      </c>
      <c r="H81" s="236"/>
      <c r="I81" s="238">
        <v>876652632</v>
      </c>
      <c r="J81" s="240"/>
      <c r="K81" s="238">
        <v>531608702</v>
      </c>
      <c r="L81" s="233"/>
      <c r="M81" s="233"/>
      <c r="IG81" s="233"/>
      <c r="IH81" s="233"/>
      <c r="II81" s="233"/>
      <c r="IJ81" s="233"/>
      <c r="IK81" s="233"/>
      <c r="IL81" s="233"/>
      <c r="IM81" s="233"/>
      <c r="IN81" s="233"/>
    </row>
    <row r="82" spans="1:248" s="234" customFormat="1" ht="15.75" customHeight="1">
      <c r="A82" s="236"/>
      <c r="B82" s="235" t="s">
        <v>1240</v>
      </c>
      <c r="C82" s="236" t="s">
        <v>1308</v>
      </c>
      <c r="D82" s="236"/>
      <c r="E82" s="237">
        <v>313</v>
      </c>
      <c r="F82" s="236"/>
      <c r="G82" s="237"/>
      <c r="H82" s="236"/>
      <c r="I82" s="238">
        <v>6000000</v>
      </c>
      <c r="J82" s="240"/>
      <c r="K82" s="238">
        <v>6000105</v>
      </c>
      <c r="L82" s="233"/>
      <c r="M82" s="233"/>
      <c r="IG82" s="233"/>
      <c r="IH82" s="233"/>
      <c r="II82" s="233"/>
      <c r="IJ82" s="233"/>
      <c r="IK82" s="233"/>
      <c r="IL82" s="233"/>
      <c r="IM82" s="233"/>
      <c r="IN82" s="233"/>
    </row>
    <row r="83" spans="1:248" s="234" customFormat="1" ht="15.75" customHeight="1">
      <c r="A83" s="236"/>
      <c r="B83" s="235" t="s">
        <v>1242</v>
      </c>
      <c r="C83" s="236" t="s">
        <v>1309</v>
      </c>
      <c r="D83" s="236"/>
      <c r="E83" s="237">
        <v>314</v>
      </c>
      <c r="F83" s="236"/>
      <c r="G83" s="237" t="s">
        <v>1286</v>
      </c>
      <c r="H83" s="236"/>
      <c r="I83" s="238">
        <v>14337681521</v>
      </c>
      <c r="J83" s="240"/>
      <c r="K83" s="238">
        <v>10404318462</v>
      </c>
      <c r="L83" s="233"/>
      <c r="M83" s="233"/>
      <c r="IG83" s="233"/>
      <c r="IH83" s="233"/>
      <c r="II83" s="233"/>
      <c r="IJ83" s="233"/>
      <c r="IK83" s="233"/>
      <c r="IL83" s="233"/>
      <c r="IM83" s="233"/>
      <c r="IN83" s="233"/>
    </row>
    <row r="84" spans="1:248" s="234" customFormat="1" ht="15.75" customHeight="1">
      <c r="A84" s="236"/>
      <c r="B84" s="235" t="s">
        <v>1244</v>
      </c>
      <c r="C84" s="236" t="s">
        <v>1310</v>
      </c>
      <c r="D84" s="236"/>
      <c r="E84" s="237">
        <v>315</v>
      </c>
      <c r="F84" s="236"/>
      <c r="G84" s="237"/>
      <c r="H84" s="236"/>
      <c r="I84" s="238">
        <v>4571914382</v>
      </c>
      <c r="J84" s="240"/>
      <c r="K84" s="238">
        <v>9423975177</v>
      </c>
      <c r="L84" s="233"/>
      <c r="M84" s="233"/>
      <c r="IG84" s="233"/>
      <c r="IH84" s="233"/>
      <c r="II84" s="233"/>
      <c r="IJ84" s="233"/>
      <c r="IK84" s="233"/>
      <c r="IL84" s="233"/>
      <c r="IM84" s="233"/>
      <c r="IN84" s="233"/>
    </row>
    <row r="85" spans="1:248" s="234" customFormat="1" ht="15.75" customHeight="1">
      <c r="A85" s="236"/>
      <c r="B85" s="235" t="s">
        <v>1247</v>
      </c>
      <c r="C85" s="236" t="s">
        <v>1311</v>
      </c>
      <c r="D85" s="236"/>
      <c r="E85" s="237">
        <v>316</v>
      </c>
      <c r="F85" s="236"/>
      <c r="G85" s="237"/>
      <c r="H85" s="236"/>
      <c r="I85" s="238">
        <v>420000000</v>
      </c>
      <c r="J85" s="240"/>
      <c r="K85" s="238">
        <v>0</v>
      </c>
      <c r="L85" s="233"/>
      <c r="M85" s="233"/>
      <c r="IG85" s="233"/>
      <c r="IH85" s="233"/>
      <c r="II85" s="233"/>
      <c r="IJ85" s="233"/>
      <c r="IK85" s="233"/>
      <c r="IL85" s="233"/>
      <c r="IM85" s="233"/>
      <c r="IN85" s="233"/>
    </row>
    <row r="86" spans="1:248" s="234" customFormat="1" ht="15.75" customHeight="1">
      <c r="A86" s="236"/>
      <c r="B86" s="235" t="s">
        <v>1312</v>
      </c>
      <c r="C86" s="236" t="s">
        <v>1313</v>
      </c>
      <c r="D86" s="236"/>
      <c r="E86" s="237">
        <v>317</v>
      </c>
      <c r="F86" s="236"/>
      <c r="G86" s="237"/>
      <c r="H86" s="236"/>
      <c r="I86" s="238">
        <v>0</v>
      </c>
      <c r="J86" s="240"/>
      <c r="K86" s="238">
        <v>0</v>
      </c>
      <c r="L86" s="233"/>
      <c r="M86" s="233"/>
      <c r="IG86" s="233"/>
      <c r="IH86" s="233"/>
      <c r="II86" s="233"/>
      <c r="IJ86" s="233"/>
      <c r="IK86" s="233"/>
      <c r="IL86" s="233"/>
      <c r="IM86" s="233"/>
      <c r="IN86" s="233"/>
    </row>
    <row r="87" spans="1:248" s="234" customFormat="1" ht="15.75" customHeight="1">
      <c r="A87" s="236"/>
      <c r="B87" s="235" t="s">
        <v>1314</v>
      </c>
      <c r="C87" s="236" t="s">
        <v>1315</v>
      </c>
      <c r="D87" s="236"/>
      <c r="E87" s="237">
        <v>318</v>
      </c>
      <c r="F87" s="236"/>
      <c r="G87" s="237"/>
      <c r="H87" s="236"/>
      <c r="I87" s="238">
        <v>0</v>
      </c>
      <c r="J87" s="240"/>
      <c r="K87" s="238">
        <v>0</v>
      </c>
      <c r="L87" s="233"/>
      <c r="M87" s="233"/>
      <c r="IG87" s="233"/>
      <c r="IH87" s="233"/>
      <c r="II87" s="233"/>
      <c r="IJ87" s="233"/>
      <c r="IK87" s="233"/>
      <c r="IL87" s="233"/>
      <c r="IM87" s="233"/>
      <c r="IN87" s="233"/>
    </row>
    <row r="88" spans="1:248" s="234" customFormat="1" ht="15.75" customHeight="1">
      <c r="A88" s="236"/>
      <c r="B88" s="235" t="s">
        <v>1316</v>
      </c>
      <c r="C88" s="236" t="s">
        <v>1317</v>
      </c>
      <c r="D88" s="236"/>
      <c r="E88" s="237">
        <v>319</v>
      </c>
      <c r="F88" s="236"/>
      <c r="G88" s="237" t="s">
        <v>1288</v>
      </c>
      <c r="H88" s="236"/>
      <c r="I88" s="238">
        <v>1212475547</v>
      </c>
      <c r="J88" s="240"/>
      <c r="K88" s="238">
        <v>6230058506</v>
      </c>
      <c r="L88" s="233"/>
      <c r="M88" s="233"/>
      <c r="IG88" s="233"/>
      <c r="IH88" s="233"/>
      <c r="II88" s="233"/>
      <c r="IJ88" s="233"/>
      <c r="IK88" s="233"/>
      <c r="IL88" s="233"/>
      <c r="IM88" s="233"/>
      <c r="IN88" s="233"/>
    </row>
    <row r="89" spans="1:248" s="234" customFormat="1" ht="15.75" customHeight="1">
      <c r="A89" s="236"/>
      <c r="B89" s="235" t="s">
        <v>1318</v>
      </c>
      <c r="C89" s="236" t="s">
        <v>1319</v>
      </c>
      <c r="D89" s="236"/>
      <c r="E89" s="237">
        <v>320</v>
      </c>
      <c r="F89" s="236"/>
      <c r="G89" s="237"/>
      <c r="H89" s="236"/>
      <c r="I89" s="238">
        <v>0</v>
      </c>
      <c r="J89" s="240"/>
      <c r="K89" s="238">
        <v>0</v>
      </c>
      <c r="L89" s="233"/>
      <c r="M89" s="233"/>
      <c r="IG89" s="233"/>
      <c r="IH89" s="233"/>
      <c r="II89" s="233"/>
      <c r="IJ89" s="233"/>
      <c r="IK89" s="233"/>
      <c r="IL89" s="233"/>
      <c r="IM89" s="233"/>
      <c r="IN89" s="233"/>
    </row>
    <row r="90" spans="1:248" s="234" customFormat="1" ht="15.75" customHeight="1">
      <c r="A90" s="236"/>
      <c r="B90" s="235" t="s">
        <v>1320</v>
      </c>
      <c r="C90" s="236" t="s">
        <v>1321</v>
      </c>
      <c r="D90" s="236"/>
      <c r="E90" s="237">
        <v>323</v>
      </c>
      <c r="F90" s="236"/>
      <c r="G90" s="237"/>
      <c r="H90" s="236"/>
      <c r="I90" s="238">
        <v>1571358279</v>
      </c>
      <c r="J90" s="240"/>
      <c r="K90" s="238">
        <v>1927467635</v>
      </c>
      <c r="L90" s="1"/>
      <c r="M90" s="1"/>
      <c r="IG90" s="1"/>
      <c r="IH90" s="1"/>
      <c r="II90" s="1"/>
      <c r="IJ90" s="1"/>
      <c r="IK90" s="1"/>
      <c r="IL90" s="1"/>
      <c r="IM90" s="1"/>
      <c r="IN90" s="1"/>
    </row>
    <row r="91" spans="1:248" s="234" customFormat="1" ht="15.75" customHeight="1">
      <c r="A91" s="236"/>
      <c r="B91" s="235" t="s">
        <v>1323</v>
      </c>
      <c r="C91" s="236" t="s">
        <v>1262</v>
      </c>
      <c r="D91" s="236"/>
      <c r="E91" s="237">
        <v>327</v>
      </c>
      <c r="F91" s="236"/>
      <c r="G91" s="237"/>
      <c r="H91" s="236"/>
      <c r="I91" s="238">
        <v>0</v>
      </c>
      <c r="J91" s="240"/>
      <c r="K91" s="238">
        <v>0</v>
      </c>
      <c r="L91" s="1"/>
      <c r="M91" s="1"/>
      <c r="IG91" s="1"/>
      <c r="IH91" s="1"/>
      <c r="II91" s="1"/>
      <c r="IJ91" s="1"/>
      <c r="IK91" s="1"/>
      <c r="IL91" s="1"/>
      <c r="IM91" s="1"/>
      <c r="IN91" s="1"/>
    </row>
    <row r="92" spans="1:248" s="234" customFormat="1" ht="30" customHeight="1">
      <c r="A92" s="229" t="s">
        <v>1277</v>
      </c>
      <c r="B92" s="229" t="s">
        <v>1324</v>
      </c>
      <c r="C92" s="229"/>
      <c r="D92" s="229"/>
      <c r="E92" s="230">
        <v>330</v>
      </c>
      <c r="F92" s="229"/>
      <c r="G92" s="230"/>
      <c r="H92" s="229"/>
      <c r="I92" s="231">
        <v>2076998881</v>
      </c>
      <c r="J92" s="232"/>
      <c r="K92" s="231">
        <v>1891996543</v>
      </c>
      <c r="L92" s="233"/>
      <c r="M92" s="233"/>
      <c r="IG92" s="233"/>
      <c r="IH92" s="233"/>
      <c r="II92" s="233"/>
      <c r="IJ92" s="233"/>
      <c r="IK92" s="233"/>
      <c r="IL92" s="233"/>
      <c r="IM92" s="233"/>
      <c r="IN92" s="233"/>
    </row>
    <row r="93" spans="1:248" s="234" customFormat="1" ht="15.75" customHeight="1">
      <c r="A93" s="236"/>
      <c r="B93" s="235" t="s">
        <v>1226</v>
      </c>
      <c r="C93" s="236" t="s">
        <v>1325</v>
      </c>
      <c r="D93" s="236"/>
      <c r="E93" s="237">
        <v>331</v>
      </c>
      <c r="F93" s="236"/>
      <c r="G93" s="237"/>
      <c r="H93" s="236"/>
      <c r="I93" s="238">
        <v>0</v>
      </c>
      <c r="J93" s="240"/>
      <c r="K93" s="238">
        <v>0</v>
      </c>
      <c r="L93" s="1"/>
      <c r="M93" s="1"/>
      <c r="IG93" s="1"/>
      <c r="IH93" s="1"/>
      <c r="II93" s="1"/>
      <c r="IJ93" s="1"/>
      <c r="IK93" s="1"/>
      <c r="IL93" s="1"/>
      <c r="IM93" s="1"/>
      <c r="IN93" s="1"/>
    </row>
    <row r="94" spans="1:248" s="234" customFormat="1" ht="15.75" customHeight="1">
      <c r="A94" s="236"/>
      <c r="B94" s="235" t="s">
        <v>1228</v>
      </c>
      <c r="C94" s="236" t="s">
        <v>1326</v>
      </c>
      <c r="D94" s="236"/>
      <c r="E94" s="237">
        <v>332</v>
      </c>
      <c r="F94" s="236"/>
      <c r="G94" s="237"/>
      <c r="H94" s="236"/>
      <c r="I94" s="238">
        <v>0</v>
      </c>
      <c r="J94" s="240"/>
      <c r="K94" s="238">
        <v>0</v>
      </c>
      <c r="L94" s="1"/>
      <c r="M94" s="1"/>
      <c r="IG94" s="1"/>
      <c r="IH94" s="1"/>
      <c r="II94" s="1"/>
      <c r="IJ94" s="1"/>
      <c r="IK94" s="1"/>
      <c r="IL94" s="1"/>
      <c r="IM94" s="1"/>
      <c r="IN94" s="1"/>
    </row>
    <row r="95" spans="1:248" s="234" customFormat="1" ht="15.75" customHeight="1">
      <c r="A95" s="236"/>
      <c r="B95" s="235" t="s">
        <v>1240</v>
      </c>
      <c r="C95" s="236" t="s">
        <v>1327</v>
      </c>
      <c r="D95" s="236"/>
      <c r="E95" s="237">
        <v>333</v>
      </c>
      <c r="F95" s="236"/>
      <c r="G95" s="237"/>
      <c r="H95" s="236"/>
      <c r="I95" s="238">
        <v>2076998881</v>
      </c>
      <c r="J95" s="240"/>
      <c r="K95" s="238">
        <v>1750935936</v>
      </c>
      <c r="L95" s="1"/>
      <c r="M95" s="1"/>
      <c r="IG95" s="1"/>
      <c r="IH95" s="1"/>
      <c r="II95" s="1"/>
      <c r="IJ95" s="1"/>
      <c r="IK95" s="1"/>
      <c r="IL95" s="1"/>
      <c r="IM95" s="1"/>
      <c r="IN95" s="1"/>
    </row>
    <row r="96" spans="1:248" s="234" customFormat="1" ht="15.75" customHeight="1">
      <c r="A96" s="236"/>
      <c r="B96" s="235" t="s">
        <v>1242</v>
      </c>
      <c r="C96" s="236" t="s">
        <v>1328</v>
      </c>
      <c r="D96" s="239"/>
      <c r="E96" s="237">
        <v>334</v>
      </c>
      <c r="F96" s="239"/>
      <c r="G96" s="237"/>
      <c r="H96" s="239"/>
      <c r="I96" s="238">
        <v>0</v>
      </c>
      <c r="J96" s="240"/>
      <c r="K96" s="238">
        <v>0</v>
      </c>
      <c r="L96" s="1"/>
      <c r="M96" s="1"/>
      <c r="IG96" s="1"/>
      <c r="IH96" s="1"/>
      <c r="II96" s="1"/>
      <c r="IJ96" s="1"/>
      <c r="IK96" s="1"/>
      <c r="IL96" s="1"/>
      <c r="IM96" s="1"/>
      <c r="IN96" s="1"/>
    </row>
    <row r="97" spans="1:248" s="234" customFormat="1" ht="15.75" customHeight="1">
      <c r="A97" s="236"/>
      <c r="B97" s="235" t="s">
        <v>1244</v>
      </c>
      <c r="C97" s="236" t="s">
        <v>1329</v>
      </c>
      <c r="D97" s="236"/>
      <c r="E97" s="237">
        <v>335</v>
      </c>
      <c r="F97" s="236"/>
      <c r="G97" s="237"/>
      <c r="H97" s="236"/>
      <c r="I97" s="238">
        <v>0</v>
      </c>
      <c r="J97" s="240"/>
      <c r="K97" s="238">
        <v>0</v>
      </c>
      <c r="L97" s="1"/>
      <c r="M97" s="1"/>
      <c r="IG97" s="1"/>
      <c r="IH97" s="1"/>
      <c r="II97" s="1"/>
      <c r="IJ97" s="1"/>
      <c r="IK97" s="1"/>
      <c r="IL97" s="1"/>
      <c r="IM97" s="1"/>
      <c r="IN97" s="1"/>
    </row>
    <row r="98" spans="1:248" s="234" customFormat="1" ht="15.75" customHeight="1">
      <c r="A98" s="236"/>
      <c r="B98" s="235" t="s">
        <v>1247</v>
      </c>
      <c r="C98" s="236" t="s">
        <v>1330</v>
      </c>
      <c r="D98" s="236"/>
      <c r="E98" s="237">
        <v>336</v>
      </c>
      <c r="F98" s="236"/>
      <c r="G98" s="237"/>
      <c r="H98" s="236"/>
      <c r="I98" s="238">
        <v>0</v>
      </c>
      <c r="J98" s="240"/>
      <c r="K98" s="238">
        <v>0</v>
      </c>
      <c r="L98" s="1"/>
      <c r="M98" s="1"/>
      <c r="IG98" s="1"/>
      <c r="IH98" s="1"/>
      <c r="II98" s="1"/>
      <c r="IJ98" s="1"/>
      <c r="IK98" s="1"/>
      <c r="IL98" s="1"/>
      <c r="IM98" s="1"/>
      <c r="IN98" s="1"/>
    </row>
    <row r="99" spans="1:248" s="234" customFormat="1" ht="15.75" customHeight="1">
      <c r="A99" s="236"/>
      <c r="B99" s="235" t="s">
        <v>1312</v>
      </c>
      <c r="C99" s="236" t="s">
        <v>1331</v>
      </c>
      <c r="D99" s="236"/>
      <c r="E99" s="237">
        <v>337</v>
      </c>
      <c r="F99" s="236"/>
      <c r="G99" s="237"/>
      <c r="H99" s="236"/>
      <c r="I99" s="238">
        <v>0</v>
      </c>
      <c r="J99" s="1"/>
      <c r="K99" s="238">
        <v>0</v>
      </c>
      <c r="L99" s="1"/>
      <c r="M99" s="1"/>
      <c r="IG99" s="1"/>
      <c r="IH99" s="1"/>
      <c r="II99" s="1"/>
      <c r="IJ99" s="1"/>
      <c r="IK99" s="1"/>
      <c r="IL99" s="1"/>
      <c r="IM99" s="1"/>
      <c r="IN99" s="1"/>
    </row>
    <row r="100" spans="1:248" s="234" customFormat="1" ht="15.75" customHeight="1">
      <c r="A100" s="236"/>
      <c r="B100" s="235" t="s">
        <v>1314</v>
      </c>
      <c r="C100" s="236" t="s">
        <v>1332</v>
      </c>
      <c r="D100" s="236"/>
      <c r="E100" s="237">
        <v>338</v>
      </c>
      <c r="F100" s="236"/>
      <c r="G100" s="237"/>
      <c r="H100" s="236"/>
      <c r="I100" s="238">
        <v>0</v>
      </c>
      <c r="J100" s="240"/>
      <c r="K100" s="238">
        <v>141060607</v>
      </c>
      <c r="L100" s="1"/>
      <c r="M100" s="1"/>
      <c r="IG100" s="1"/>
      <c r="IH100" s="1"/>
      <c r="II100" s="1"/>
      <c r="IJ100" s="1"/>
      <c r="IK100" s="1"/>
      <c r="IL100" s="1"/>
      <c r="IM100" s="1"/>
      <c r="IN100" s="1"/>
    </row>
    <row r="101" spans="1:248" s="234" customFormat="1" ht="15.75" customHeight="1">
      <c r="A101" s="236"/>
      <c r="B101" s="235" t="s">
        <v>1316</v>
      </c>
      <c r="C101" s="236" t="s">
        <v>1333</v>
      </c>
      <c r="D101" s="236"/>
      <c r="E101" s="237">
        <v>339</v>
      </c>
      <c r="F101" s="236"/>
      <c r="G101" s="237"/>
      <c r="H101" s="236"/>
      <c r="I101" s="241">
        <v>0</v>
      </c>
      <c r="J101" s="240"/>
      <c r="K101" s="241">
        <v>0</v>
      </c>
      <c r="L101" s="1"/>
      <c r="M101" s="1"/>
      <c r="IG101" s="1"/>
      <c r="IH101" s="1"/>
      <c r="II101" s="1"/>
      <c r="IJ101" s="1"/>
      <c r="IK101" s="1"/>
      <c r="IL101" s="1"/>
      <c r="IM101" s="1"/>
      <c r="IN101" s="1"/>
    </row>
    <row r="102" spans="1:248" ht="15.75" customHeight="1">
      <c r="A102" s="242"/>
      <c r="B102" s="223"/>
      <c r="C102" s="242"/>
      <c r="D102" s="242"/>
      <c r="E102" s="243"/>
      <c r="F102" s="242"/>
      <c r="G102" s="243"/>
      <c r="H102" s="242"/>
      <c r="L102" s="258"/>
      <c r="M102" s="258"/>
      <c r="IG102" s="258"/>
      <c r="IH102" s="258"/>
      <c r="II102" s="258"/>
      <c r="IJ102" s="258"/>
      <c r="IK102" s="258"/>
      <c r="IL102" s="258"/>
      <c r="IM102" s="258"/>
      <c r="IN102" s="258"/>
    </row>
    <row r="103" spans="1:248" ht="15.75" customHeight="1">
      <c r="A103" s="242"/>
      <c r="B103" s="223"/>
      <c r="C103" s="242"/>
      <c r="D103" s="242"/>
      <c r="E103" s="243"/>
      <c r="F103" s="242"/>
      <c r="G103" s="243"/>
      <c r="H103" s="242"/>
      <c r="L103" s="258"/>
      <c r="M103" s="258"/>
      <c r="IG103" s="258"/>
      <c r="IH103" s="258"/>
      <c r="II103" s="258"/>
      <c r="IJ103" s="258"/>
      <c r="IK103" s="258"/>
      <c r="IL103" s="258"/>
      <c r="IM103" s="258"/>
      <c r="IN103" s="258"/>
    </row>
    <row r="104" spans="1:248" ht="15.75" customHeight="1">
      <c r="A104" s="242"/>
      <c r="B104" s="223"/>
      <c r="C104" s="242"/>
      <c r="D104" s="242"/>
      <c r="E104" s="243"/>
      <c r="F104" s="242"/>
      <c r="G104" s="243"/>
      <c r="H104" s="242"/>
      <c r="L104" s="258"/>
      <c r="M104" s="258"/>
      <c r="IG104" s="258"/>
      <c r="IH104" s="258"/>
      <c r="II104" s="258"/>
      <c r="IJ104" s="258"/>
      <c r="IK104" s="258"/>
      <c r="IL104" s="258"/>
      <c r="IM104" s="258"/>
      <c r="IN104" s="258"/>
    </row>
    <row r="105" spans="1:248" ht="15.75" customHeight="1">
      <c r="A105" s="242"/>
      <c r="B105" s="223"/>
      <c r="C105" s="242"/>
      <c r="D105" s="242"/>
      <c r="E105" s="243"/>
      <c r="F105" s="242"/>
      <c r="G105" s="243"/>
      <c r="H105" s="242"/>
      <c r="L105" s="258"/>
      <c r="M105" s="258"/>
      <c r="IG105" s="258"/>
      <c r="IH105" s="258"/>
      <c r="II105" s="258"/>
      <c r="IJ105" s="258"/>
      <c r="IK105" s="258"/>
      <c r="IL105" s="258"/>
      <c r="IM105" s="258"/>
      <c r="IN105" s="258"/>
    </row>
    <row r="106" spans="1:248" ht="15.75" customHeight="1">
      <c r="A106" s="242"/>
      <c r="B106" s="223"/>
      <c r="C106" s="242"/>
      <c r="D106" s="242"/>
      <c r="E106" s="243"/>
      <c r="F106" s="242"/>
      <c r="G106" s="243"/>
      <c r="H106" s="242"/>
      <c r="L106" s="258"/>
      <c r="M106" s="258"/>
      <c r="IG106" s="258"/>
      <c r="IH106" s="258"/>
      <c r="II106" s="258"/>
      <c r="IJ106" s="258"/>
      <c r="IK106" s="258"/>
      <c r="IL106" s="258"/>
      <c r="IM106" s="258"/>
      <c r="IN106" s="258"/>
    </row>
    <row r="107" spans="1:248" ht="15.75" customHeight="1">
      <c r="A107" s="242"/>
      <c r="B107" s="223"/>
      <c r="C107" s="242"/>
      <c r="D107" s="242"/>
      <c r="E107" s="243"/>
      <c r="F107" s="242"/>
      <c r="G107" s="243"/>
      <c r="H107" s="242"/>
      <c r="L107" s="258"/>
      <c r="M107" s="258"/>
      <c r="IG107" s="258"/>
      <c r="IH107" s="258"/>
      <c r="II107" s="258"/>
      <c r="IJ107" s="258"/>
      <c r="IK107" s="258"/>
      <c r="IL107" s="258"/>
      <c r="IM107" s="258"/>
      <c r="IN107" s="258"/>
    </row>
    <row r="108" spans="1:248" ht="15.75" customHeight="1">
      <c r="A108" s="242"/>
      <c r="B108" s="223"/>
      <c r="C108" s="242"/>
      <c r="D108" s="242"/>
      <c r="E108" s="243"/>
      <c r="F108" s="242"/>
      <c r="G108" s="243"/>
      <c r="H108" s="242"/>
      <c r="L108" s="258"/>
      <c r="M108" s="258"/>
      <c r="IG108" s="258"/>
      <c r="IH108" s="258"/>
      <c r="II108" s="258"/>
      <c r="IJ108" s="258"/>
      <c r="IK108" s="258"/>
      <c r="IL108" s="258"/>
      <c r="IM108" s="258"/>
      <c r="IN108" s="258"/>
    </row>
    <row r="109" spans="1:248" ht="15.75" customHeight="1">
      <c r="A109" s="242"/>
      <c r="B109" s="223"/>
      <c r="C109" s="242"/>
      <c r="D109" s="242"/>
      <c r="E109" s="243"/>
      <c r="F109" s="242"/>
      <c r="G109" s="243"/>
      <c r="H109" s="242"/>
      <c r="L109" s="258"/>
      <c r="M109" s="258"/>
      <c r="IG109" s="258"/>
      <c r="IH109" s="258"/>
      <c r="II109" s="258"/>
      <c r="IJ109" s="258"/>
      <c r="IK109" s="258"/>
      <c r="IL109" s="258"/>
      <c r="IM109" s="258"/>
      <c r="IN109" s="258"/>
    </row>
    <row r="110" spans="1:248" ht="15.75" customHeight="1">
      <c r="A110" s="242"/>
      <c r="B110" s="223"/>
      <c r="C110" s="242"/>
      <c r="D110" s="242"/>
      <c r="E110" s="243"/>
      <c r="F110" s="242"/>
      <c r="G110" s="243"/>
      <c r="H110" s="242"/>
      <c r="L110" s="258"/>
      <c r="M110" s="258"/>
      <c r="IG110" s="258"/>
      <c r="IH110" s="258"/>
      <c r="II110" s="258"/>
      <c r="IJ110" s="258"/>
      <c r="IK110" s="258"/>
      <c r="IL110" s="258"/>
      <c r="IM110" s="258"/>
      <c r="IN110" s="258"/>
    </row>
    <row r="111" spans="1:248" ht="15.75" customHeight="1">
      <c r="A111" s="242"/>
      <c r="B111" s="223"/>
      <c r="C111" s="242"/>
      <c r="D111" s="242"/>
      <c r="E111" s="243"/>
      <c r="F111" s="242"/>
      <c r="G111" s="243"/>
      <c r="H111" s="242"/>
      <c r="L111" s="258"/>
      <c r="M111" s="258"/>
      <c r="IG111" s="258"/>
      <c r="IH111" s="258"/>
      <c r="II111" s="258"/>
      <c r="IJ111" s="258"/>
      <c r="IK111" s="258"/>
      <c r="IL111" s="258"/>
      <c r="IM111" s="258"/>
      <c r="IN111" s="258"/>
    </row>
    <row r="112" spans="1:248" ht="15.75" customHeight="1">
      <c r="A112" s="242"/>
      <c r="B112" s="223"/>
      <c r="C112" s="242"/>
      <c r="D112" s="242"/>
      <c r="E112" s="243"/>
      <c r="F112" s="242"/>
      <c r="G112" s="243"/>
      <c r="H112" s="242"/>
      <c r="L112" s="258"/>
      <c r="M112" s="258"/>
      <c r="IG112" s="258"/>
      <c r="IH112" s="258"/>
      <c r="II112" s="258"/>
      <c r="IJ112" s="258"/>
      <c r="IK112" s="258"/>
      <c r="IL112" s="258"/>
      <c r="IM112" s="258"/>
      <c r="IN112" s="258"/>
    </row>
    <row r="113" spans="1:248" ht="15.75" customHeight="1">
      <c r="A113" s="242"/>
      <c r="B113" s="223"/>
      <c r="C113" s="242"/>
      <c r="D113" s="242"/>
      <c r="E113" s="243"/>
      <c r="F113" s="242"/>
      <c r="G113" s="243"/>
      <c r="H113" s="242"/>
      <c r="L113" s="258"/>
      <c r="M113" s="258"/>
      <c r="IG113" s="258"/>
      <c r="IH113" s="258"/>
      <c r="II113" s="258"/>
      <c r="IJ113" s="258"/>
      <c r="IK113" s="258"/>
      <c r="IL113" s="258"/>
      <c r="IM113" s="258"/>
      <c r="IN113" s="258"/>
    </row>
    <row r="114" spans="1:248" ht="15.75" customHeight="1">
      <c r="A114" s="242"/>
      <c r="B114" s="223"/>
      <c r="C114" s="242"/>
      <c r="D114" s="242"/>
      <c r="E114" s="243"/>
      <c r="F114" s="242"/>
      <c r="G114" s="243"/>
      <c r="H114" s="242"/>
      <c r="L114" s="258"/>
      <c r="M114" s="258"/>
      <c r="IG114" s="258"/>
      <c r="IH114" s="258"/>
      <c r="II114" s="258"/>
      <c r="IJ114" s="258"/>
      <c r="IK114" s="258"/>
      <c r="IL114" s="258"/>
      <c r="IM114" s="258"/>
      <c r="IN114" s="258"/>
    </row>
    <row r="115" spans="1:248" ht="15.75" customHeight="1">
      <c r="A115" s="242"/>
      <c r="B115" s="223"/>
      <c r="C115" s="242"/>
      <c r="D115" s="242"/>
      <c r="E115" s="243"/>
      <c r="F115" s="242"/>
      <c r="G115" s="243"/>
      <c r="H115" s="242"/>
      <c r="L115" s="258"/>
      <c r="M115" s="258"/>
      <c r="IG115" s="258"/>
      <c r="IH115" s="258"/>
      <c r="II115" s="258"/>
      <c r="IJ115" s="258"/>
      <c r="IK115" s="258"/>
      <c r="IL115" s="258"/>
      <c r="IM115" s="258"/>
      <c r="IN115" s="258"/>
    </row>
    <row r="116" spans="1:240" s="946" customFormat="1" ht="31.5" customHeight="1">
      <c r="A116" s="944"/>
      <c r="B116" s="945"/>
      <c r="C116" s="944" t="s">
        <v>1303</v>
      </c>
      <c r="D116" s="226"/>
      <c r="E116" s="227" t="s">
        <v>1218</v>
      </c>
      <c r="F116" s="228"/>
      <c r="G116" s="936" t="s">
        <v>1219</v>
      </c>
      <c r="H116" s="228"/>
      <c r="I116" s="937" t="s">
        <v>11</v>
      </c>
      <c r="J116" s="937"/>
      <c r="K116" s="937" t="s">
        <v>1702</v>
      </c>
      <c r="N116" s="947"/>
      <c r="O116" s="947"/>
      <c r="P116" s="947"/>
      <c r="Q116" s="947"/>
      <c r="R116" s="947"/>
      <c r="S116" s="947"/>
      <c r="T116" s="947"/>
      <c r="U116" s="947"/>
      <c r="V116" s="947"/>
      <c r="W116" s="947"/>
      <c r="X116" s="947"/>
      <c r="Y116" s="947"/>
      <c r="Z116" s="947"/>
      <c r="AA116" s="947"/>
      <c r="AB116" s="947"/>
      <c r="AC116" s="947"/>
      <c r="AD116" s="947"/>
      <c r="AE116" s="947"/>
      <c r="AF116" s="947"/>
      <c r="AG116" s="947"/>
      <c r="AH116" s="947"/>
      <c r="AI116" s="947"/>
      <c r="AJ116" s="947"/>
      <c r="AK116" s="947"/>
      <c r="AL116" s="947"/>
      <c r="AM116" s="947"/>
      <c r="AN116" s="947"/>
      <c r="AO116" s="947"/>
      <c r="AP116" s="947"/>
      <c r="AQ116" s="947"/>
      <c r="AR116" s="947"/>
      <c r="AS116" s="947"/>
      <c r="AT116" s="947"/>
      <c r="AU116" s="947"/>
      <c r="AV116" s="947"/>
      <c r="AW116" s="947"/>
      <c r="AX116" s="947"/>
      <c r="AY116" s="947"/>
      <c r="AZ116" s="947"/>
      <c r="BA116" s="947"/>
      <c r="BB116" s="947"/>
      <c r="BC116" s="947"/>
      <c r="BD116" s="947"/>
      <c r="BE116" s="947"/>
      <c r="BF116" s="947"/>
      <c r="BG116" s="947"/>
      <c r="BH116" s="947"/>
      <c r="BI116" s="947"/>
      <c r="BJ116" s="947"/>
      <c r="BK116" s="947"/>
      <c r="BL116" s="947"/>
      <c r="BM116" s="947"/>
      <c r="BN116" s="947"/>
      <c r="BO116" s="947"/>
      <c r="BP116" s="947"/>
      <c r="BQ116" s="947"/>
      <c r="BR116" s="947"/>
      <c r="BS116" s="947"/>
      <c r="BT116" s="947"/>
      <c r="BU116" s="947"/>
      <c r="BV116" s="947"/>
      <c r="BW116" s="947"/>
      <c r="BX116" s="947"/>
      <c r="BY116" s="947"/>
      <c r="BZ116" s="947"/>
      <c r="CA116" s="947"/>
      <c r="CB116" s="947"/>
      <c r="CC116" s="947"/>
      <c r="CD116" s="947"/>
      <c r="CE116" s="947"/>
      <c r="CF116" s="947"/>
      <c r="CG116" s="947"/>
      <c r="CH116" s="947"/>
      <c r="CI116" s="947"/>
      <c r="CJ116" s="947"/>
      <c r="CK116" s="947"/>
      <c r="CL116" s="947"/>
      <c r="CM116" s="947"/>
      <c r="CN116" s="947"/>
      <c r="CO116" s="947"/>
      <c r="CP116" s="947"/>
      <c r="CQ116" s="947"/>
      <c r="CR116" s="947"/>
      <c r="CS116" s="947"/>
      <c r="CT116" s="947"/>
      <c r="CU116" s="947"/>
      <c r="CV116" s="947"/>
      <c r="CW116" s="947"/>
      <c r="CX116" s="947"/>
      <c r="CY116" s="947"/>
      <c r="CZ116" s="947"/>
      <c r="DA116" s="947"/>
      <c r="DB116" s="947"/>
      <c r="DC116" s="947"/>
      <c r="DD116" s="947"/>
      <c r="DE116" s="947"/>
      <c r="DF116" s="947"/>
      <c r="DG116" s="947"/>
      <c r="DH116" s="947"/>
      <c r="DI116" s="947"/>
      <c r="DJ116" s="947"/>
      <c r="DK116" s="947"/>
      <c r="DL116" s="947"/>
      <c r="DM116" s="947"/>
      <c r="DN116" s="947"/>
      <c r="DO116" s="947"/>
      <c r="DP116" s="947"/>
      <c r="DQ116" s="947"/>
      <c r="DR116" s="947"/>
      <c r="DS116" s="947"/>
      <c r="DT116" s="947"/>
      <c r="DU116" s="947"/>
      <c r="DV116" s="947"/>
      <c r="DW116" s="947"/>
      <c r="DX116" s="947"/>
      <c r="DY116" s="947"/>
      <c r="DZ116" s="947"/>
      <c r="EA116" s="947"/>
      <c r="EB116" s="947"/>
      <c r="EC116" s="947"/>
      <c r="ED116" s="947"/>
      <c r="EE116" s="947"/>
      <c r="EF116" s="947"/>
      <c r="EG116" s="947"/>
      <c r="EH116" s="947"/>
      <c r="EI116" s="947"/>
      <c r="EJ116" s="947"/>
      <c r="EK116" s="947"/>
      <c r="EL116" s="947"/>
      <c r="EM116" s="947"/>
      <c r="EN116" s="947"/>
      <c r="EO116" s="947"/>
      <c r="EP116" s="947"/>
      <c r="EQ116" s="947"/>
      <c r="ER116" s="947"/>
      <c r="ES116" s="947"/>
      <c r="ET116" s="947"/>
      <c r="EU116" s="947"/>
      <c r="EV116" s="947"/>
      <c r="EW116" s="947"/>
      <c r="EX116" s="947"/>
      <c r="EY116" s="947"/>
      <c r="EZ116" s="947"/>
      <c r="FA116" s="947"/>
      <c r="FB116" s="947"/>
      <c r="FC116" s="947"/>
      <c r="FD116" s="947"/>
      <c r="FE116" s="947"/>
      <c r="FF116" s="947"/>
      <c r="FG116" s="947"/>
      <c r="FH116" s="947"/>
      <c r="FI116" s="947"/>
      <c r="FJ116" s="947"/>
      <c r="FK116" s="947"/>
      <c r="FL116" s="947"/>
      <c r="FM116" s="947"/>
      <c r="FN116" s="947"/>
      <c r="FO116" s="947"/>
      <c r="FP116" s="947"/>
      <c r="FQ116" s="947"/>
      <c r="FR116" s="947"/>
      <c r="FS116" s="947"/>
      <c r="FT116" s="947"/>
      <c r="FU116" s="947"/>
      <c r="FV116" s="947"/>
      <c r="FW116" s="947"/>
      <c r="FX116" s="947"/>
      <c r="FY116" s="947"/>
      <c r="FZ116" s="947"/>
      <c r="GA116" s="947"/>
      <c r="GB116" s="947"/>
      <c r="GC116" s="947"/>
      <c r="GD116" s="947"/>
      <c r="GE116" s="947"/>
      <c r="GF116" s="947"/>
      <c r="GG116" s="947"/>
      <c r="GH116" s="947"/>
      <c r="GI116" s="947"/>
      <c r="GJ116" s="947"/>
      <c r="GK116" s="947"/>
      <c r="GL116" s="947"/>
      <c r="GM116" s="947"/>
      <c r="GN116" s="947"/>
      <c r="GO116" s="947"/>
      <c r="GP116" s="947"/>
      <c r="GQ116" s="947"/>
      <c r="GR116" s="947"/>
      <c r="GS116" s="947"/>
      <c r="GT116" s="947"/>
      <c r="GU116" s="947"/>
      <c r="GV116" s="947"/>
      <c r="GW116" s="947"/>
      <c r="GX116" s="947"/>
      <c r="GY116" s="947"/>
      <c r="GZ116" s="947"/>
      <c r="HA116" s="947"/>
      <c r="HB116" s="947"/>
      <c r="HC116" s="947"/>
      <c r="HD116" s="947"/>
      <c r="HE116" s="947"/>
      <c r="HF116" s="947"/>
      <c r="HG116" s="947"/>
      <c r="HH116" s="947"/>
      <c r="HI116" s="947"/>
      <c r="HJ116" s="947"/>
      <c r="HK116" s="947"/>
      <c r="HL116" s="947"/>
      <c r="HM116" s="947"/>
      <c r="HN116" s="947"/>
      <c r="HO116" s="947"/>
      <c r="HP116" s="947"/>
      <c r="HQ116" s="947"/>
      <c r="HR116" s="947"/>
      <c r="HS116" s="947"/>
      <c r="HT116" s="947"/>
      <c r="HU116" s="947"/>
      <c r="HV116" s="947"/>
      <c r="HW116" s="947"/>
      <c r="HX116" s="947"/>
      <c r="HY116" s="947"/>
      <c r="HZ116" s="947"/>
      <c r="IA116" s="947"/>
      <c r="IB116" s="947"/>
      <c r="IC116" s="947"/>
      <c r="ID116" s="947"/>
      <c r="IE116" s="947"/>
      <c r="IF116" s="947"/>
    </row>
    <row r="117" spans="1:248" s="234" customFormat="1" ht="30" customHeight="1">
      <c r="A117" s="229" t="s">
        <v>1334</v>
      </c>
      <c r="B117" s="229" t="s">
        <v>1335</v>
      </c>
      <c r="C117" s="229"/>
      <c r="D117" s="229"/>
      <c r="E117" s="230">
        <v>400</v>
      </c>
      <c r="F117" s="229"/>
      <c r="G117" s="237"/>
      <c r="H117" s="229"/>
      <c r="I117" s="231">
        <v>84139334935</v>
      </c>
      <c r="J117" s="232"/>
      <c r="K117" s="231">
        <v>72387718347</v>
      </c>
      <c r="L117" s="233"/>
      <c r="M117" s="233"/>
      <c r="IG117" s="233"/>
      <c r="IH117" s="233"/>
      <c r="II117" s="233"/>
      <c r="IJ117" s="233"/>
      <c r="IK117" s="233"/>
      <c r="IL117" s="233"/>
      <c r="IM117" s="233"/>
      <c r="IN117" s="233"/>
    </row>
    <row r="118" spans="1:248" s="234" customFormat="1" ht="27.75" customHeight="1">
      <c r="A118" s="229" t="s">
        <v>1268</v>
      </c>
      <c r="B118" s="229" t="s">
        <v>1336</v>
      </c>
      <c r="C118" s="229"/>
      <c r="D118" s="229"/>
      <c r="E118" s="230">
        <v>410</v>
      </c>
      <c r="F118" s="229"/>
      <c r="G118" s="230" t="s">
        <v>1291</v>
      </c>
      <c r="H118" s="229"/>
      <c r="I118" s="231">
        <v>84139334935</v>
      </c>
      <c r="J118" s="232"/>
      <c r="K118" s="231">
        <v>72387718347</v>
      </c>
      <c r="L118" s="233"/>
      <c r="M118" s="233"/>
      <c r="IG118" s="233"/>
      <c r="IH118" s="233"/>
      <c r="II118" s="233"/>
      <c r="IJ118" s="233"/>
      <c r="IK118" s="233"/>
      <c r="IL118" s="233"/>
      <c r="IM118" s="233"/>
      <c r="IN118" s="233"/>
    </row>
    <row r="119" spans="1:248" s="234" customFormat="1" ht="15.75" customHeight="1">
      <c r="A119" s="236"/>
      <c r="B119" s="235" t="s">
        <v>1226</v>
      </c>
      <c r="C119" s="236" t="s">
        <v>1337</v>
      </c>
      <c r="D119" s="236"/>
      <c r="E119" s="237">
        <v>411</v>
      </c>
      <c r="F119" s="236"/>
      <c r="G119" s="237"/>
      <c r="H119" s="236"/>
      <c r="I119" s="238">
        <v>25000000000</v>
      </c>
      <c r="J119" s="240"/>
      <c r="K119" s="238">
        <v>25000000000</v>
      </c>
      <c r="L119" s="233"/>
      <c r="M119" s="233"/>
      <c r="IG119" s="233"/>
      <c r="IH119" s="233"/>
      <c r="II119" s="233"/>
      <c r="IJ119" s="233"/>
      <c r="IK119" s="233"/>
      <c r="IL119" s="233"/>
      <c r="IM119" s="233"/>
      <c r="IN119" s="233"/>
    </row>
    <row r="120" spans="1:248" s="234" customFormat="1" ht="15.75" customHeight="1">
      <c r="A120" s="236"/>
      <c r="B120" s="235" t="s">
        <v>1228</v>
      </c>
      <c r="C120" s="236" t="s">
        <v>1338</v>
      </c>
      <c r="D120" s="236"/>
      <c r="E120" s="237">
        <v>412</v>
      </c>
      <c r="F120" s="236"/>
      <c r="G120" s="237"/>
      <c r="H120" s="236"/>
      <c r="I120" s="238">
        <v>0</v>
      </c>
      <c r="J120" s="240"/>
      <c r="K120" s="238">
        <v>0</v>
      </c>
      <c r="L120" s="233"/>
      <c r="M120" s="233"/>
      <c r="IG120" s="233"/>
      <c r="IH120" s="233"/>
      <c r="II120" s="233"/>
      <c r="IJ120" s="233"/>
      <c r="IK120" s="233"/>
      <c r="IL120" s="233"/>
      <c r="IM120" s="233"/>
      <c r="IN120" s="233"/>
    </row>
    <row r="121" spans="1:248" s="234" customFormat="1" ht="15.75" customHeight="1">
      <c r="A121" s="236"/>
      <c r="B121" s="235" t="s">
        <v>1240</v>
      </c>
      <c r="C121" s="236" t="s">
        <v>1339</v>
      </c>
      <c r="D121" s="236"/>
      <c r="E121" s="237">
        <v>413</v>
      </c>
      <c r="F121" s="236"/>
      <c r="G121" s="237"/>
      <c r="H121" s="236"/>
      <c r="I121" s="238">
        <v>0</v>
      </c>
      <c r="J121" s="240"/>
      <c r="K121" s="238">
        <v>0</v>
      </c>
      <c r="L121" s="233"/>
      <c r="M121" s="233"/>
      <c r="IG121" s="233"/>
      <c r="IH121" s="233"/>
      <c r="II121" s="233"/>
      <c r="IJ121" s="233"/>
      <c r="IK121" s="233"/>
      <c r="IL121" s="233"/>
      <c r="IM121" s="233"/>
      <c r="IN121" s="233"/>
    </row>
    <row r="122" spans="1:248" s="234" customFormat="1" ht="15.75" customHeight="1">
      <c r="A122" s="236"/>
      <c r="B122" s="235" t="s">
        <v>1242</v>
      </c>
      <c r="C122" s="236" t="s">
        <v>1340</v>
      </c>
      <c r="D122" s="236"/>
      <c r="E122" s="237">
        <v>414</v>
      </c>
      <c r="F122" s="236"/>
      <c r="G122" s="237"/>
      <c r="H122" s="236"/>
      <c r="I122" s="238">
        <v>0</v>
      </c>
      <c r="J122" s="240"/>
      <c r="K122" s="238">
        <v>0</v>
      </c>
      <c r="L122" s="233"/>
      <c r="M122" s="233"/>
      <c r="IG122" s="233"/>
      <c r="IH122" s="233"/>
      <c r="II122" s="233"/>
      <c r="IJ122" s="233"/>
      <c r="IK122" s="233"/>
      <c r="IL122" s="233"/>
      <c r="IM122" s="233"/>
      <c r="IN122" s="233"/>
    </row>
    <row r="123" spans="1:248" s="234" customFormat="1" ht="15.75" customHeight="1">
      <c r="A123" s="236"/>
      <c r="B123" s="235" t="s">
        <v>1244</v>
      </c>
      <c r="C123" s="236" t="s">
        <v>1341</v>
      </c>
      <c r="D123" s="236"/>
      <c r="E123" s="237">
        <v>415</v>
      </c>
      <c r="F123" s="236"/>
      <c r="G123" s="237"/>
      <c r="H123" s="236"/>
      <c r="I123" s="238">
        <v>0</v>
      </c>
      <c r="J123" s="240"/>
      <c r="K123" s="238">
        <v>0</v>
      </c>
      <c r="L123" s="233"/>
      <c r="M123" s="233"/>
      <c r="IG123" s="233"/>
      <c r="IH123" s="233"/>
      <c r="II123" s="233"/>
      <c r="IJ123" s="233"/>
      <c r="IK123" s="233"/>
      <c r="IL123" s="233"/>
      <c r="IM123" s="233"/>
      <c r="IN123" s="233"/>
    </row>
    <row r="124" spans="1:248" s="234" customFormat="1" ht="15.75" customHeight="1">
      <c r="A124" s="236"/>
      <c r="B124" s="235" t="s">
        <v>1247</v>
      </c>
      <c r="C124" s="236" t="s">
        <v>1342</v>
      </c>
      <c r="D124" s="236"/>
      <c r="E124" s="237">
        <v>416</v>
      </c>
      <c r="F124" s="236"/>
      <c r="G124" s="237"/>
      <c r="H124" s="236"/>
      <c r="I124" s="238">
        <v>0</v>
      </c>
      <c r="J124" s="240"/>
      <c r="K124" s="238">
        <v>0</v>
      </c>
      <c r="L124" s="233"/>
      <c r="M124" s="233"/>
      <c r="IG124" s="233"/>
      <c r="IH124" s="233"/>
      <c r="II124" s="233"/>
      <c r="IJ124" s="233"/>
      <c r="IK124" s="233"/>
      <c r="IL124" s="233"/>
      <c r="IM124" s="233"/>
      <c r="IN124" s="233"/>
    </row>
    <row r="125" spans="1:248" s="234" customFormat="1" ht="15.75" customHeight="1">
      <c r="A125" s="236"/>
      <c r="B125" s="235" t="s">
        <v>1312</v>
      </c>
      <c r="C125" s="236" t="s">
        <v>1343</v>
      </c>
      <c r="D125" s="236"/>
      <c r="E125" s="237">
        <v>417</v>
      </c>
      <c r="F125" s="236"/>
      <c r="G125" s="237"/>
      <c r="H125" s="236"/>
      <c r="I125" s="238">
        <v>21340666214</v>
      </c>
      <c r="J125" s="240"/>
      <c r="K125" s="238">
        <v>21340666214</v>
      </c>
      <c r="L125" s="233"/>
      <c r="M125" s="233"/>
      <c r="IG125" s="233"/>
      <c r="IH125" s="233"/>
      <c r="II125" s="233"/>
      <c r="IJ125" s="233"/>
      <c r="IK125" s="233"/>
      <c r="IL125" s="233"/>
      <c r="IM125" s="233"/>
      <c r="IN125" s="233"/>
    </row>
    <row r="126" spans="1:248" s="234" customFormat="1" ht="15.75" customHeight="1">
      <c r="A126" s="236"/>
      <c r="B126" s="235" t="s">
        <v>1314</v>
      </c>
      <c r="C126" s="236" t="s">
        <v>1344</v>
      </c>
      <c r="D126" s="236"/>
      <c r="E126" s="237">
        <v>418</v>
      </c>
      <c r="F126" s="236"/>
      <c r="G126" s="237"/>
      <c r="H126" s="236"/>
      <c r="I126" s="238">
        <v>2561620134</v>
      </c>
      <c r="J126" s="240"/>
      <c r="K126" s="238">
        <v>2561620134</v>
      </c>
      <c r="L126" s="233"/>
      <c r="M126" s="233"/>
      <c r="IG126" s="233"/>
      <c r="IH126" s="233"/>
      <c r="II126" s="233"/>
      <c r="IJ126" s="233"/>
      <c r="IK126" s="233"/>
      <c r="IL126" s="233"/>
      <c r="IM126" s="233"/>
      <c r="IN126" s="233"/>
    </row>
    <row r="127" spans="1:248" s="234" customFormat="1" ht="15.75" customHeight="1">
      <c r="A127" s="236"/>
      <c r="B127" s="235" t="s">
        <v>1316</v>
      </c>
      <c r="C127" s="236" t="s">
        <v>1345</v>
      </c>
      <c r="D127" s="236"/>
      <c r="E127" s="237">
        <v>419</v>
      </c>
      <c r="F127" s="236"/>
      <c r="G127" s="237"/>
      <c r="H127" s="236"/>
      <c r="I127" s="238">
        <v>0</v>
      </c>
      <c r="J127" s="240"/>
      <c r="K127" s="238">
        <v>0</v>
      </c>
      <c r="L127" s="233"/>
      <c r="M127" s="233"/>
      <c r="IG127" s="233"/>
      <c r="IH127" s="233"/>
      <c r="II127" s="233"/>
      <c r="IJ127" s="233"/>
      <c r="IK127" s="233"/>
      <c r="IL127" s="233"/>
      <c r="IM127" s="233"/>
      <c r="IN127" s="233"/>
    </row>
    <row r="128" spans="1:248" s="234" customFormat="1" ht="15.75" customHeight="1">
      <c r="A128" s="236"/>
      <c r="B128" s="235" t="s">
        <v>1318</v>
      </c>
      <c r="C128" s="236" t="s">
        <v>1346</v>
      </c>
      <c r="D128" s="236"/>
      <c r="E128" s="237">
        <v>420</v>
      </c>
      <c r="F128" s="236"/>
      <c r="G128" s="237"/>
      <c r="H128" s="236"/>
      <c r="I128" s="238">
        <v>35237048587</v>
      </c>
      <c r="J128" s="240"/>
      <c r="K128" s="238">
        <v>23485431999</v>
      </c>
      <c r="L128" s="233"/>
      <c r="M128" s="233"/>
      <c r="IG128" s="233"/>
      <c r="IH128" s="233"/>
      <c r="II128" s="233"/>
      <c r="IJ128" s="233"/>
      <c r="IK128" s="233"/>
      <c r="IL128" s="233"/>
      <c r="IM128" s="233"/>
      <c r="IN128" s="233"/>
    </row>
    <row r="129" spans="1:248" s="234" customFormat="1" ht="15.75" customHeight="1">
      <c r="A129" s="236"/>
      <c r="B129" s="235" t="s">
        <v>1320</v>
      </c>
      <c r="C129" s="236" t="s">
        <v>1347</v>
      </c>
      <c r="D129" s="236"/>
      <c r="E129" s="237">
        <v>421</v>
      </c>
      <c r="F129" s="236"/>
      <c r="G129" s="237"/>
      <c r="H129" s="236"/>
      <c r="I129" s="238">
        <v>0</v>
      </c>
      <c r="J129" s="240"/>
      <c r="K129" s="238">
        <v>0</v>
      </c>
      <c r="L129" s="233"/>
      <c r="M129" s="233"/>
      <c r="IG129" s="233"/>
      <c r="IH129" s="233"/>
      <c r="II129" s="233"/>
      <c r="IJ129" s="233"/>
      <c r="IK129" s="233"/>
      <c r="IL129" s="233"/>
      <c r="IM129" s="233"/>
      <c r="IN129" s="233"/>
    </row>
    <row r="130" spans="1:248" s="234" customFormat="1" ht="15.75" customHeight="1">
      <c r="A130" s="236"/>
      <c r="B130" s="235" t="s">
        <v>1323</v>
      </c>
      <c r="C130" s="236" t="s">
        <v>1348</v>
      </c>
      <c r="D130" s="236"/>
      <c r="E130" s="237">
        <v>422</v>
      </c>
      <c r="F130" s="236"/>
      <c r="G130" s="237"/>
      <c r="H130" s="236"/>
      <c r="I130" s="238">
        <v>0</v>
      </c>
      <c r="J130" s="240"/>
      <c r="K130" s="238">
        <v>0</v>
      </c>
      <c r="L130" s="1"/>
      <c r="M130" s="1"/>
      <c r="IG130" s="1"/>
      <c r="IH130" s="1"/>
      <c r="II130" s="1"/>
      <c r="IJ130" s="1"/>
      <c r="IK130" s="1"/>
      <c r="IL130" s="1"/>
      <c r="IM130" s="1"/>
      <c r="IN130" s="1"/>
    </row>
    <row r="131" spans="1:248" s="234" customFormat="1" ht="27.75" customHeight="1">
      <c r="A131" s="229" t="s">
        <v>1277</v>
      </c>
      <c r="B131" s="229" t="s">
        <v>1349</v>
      </c>
      <c r="C131" s="229"/>
      <c r="D131" s="229"/>
      <c r="E131" s="230">
        <v>430</v>
      </c>
      <c r="F131" s="229"/>
      <c r="G131" s="230"/>
      <c r="H131" s="229"/>
      <c r="I131" s="231">
        <v>0</v>
      </c>
      <c r="J131" s="232"/>
      <c r="K131" s="231">
        <v>0</v>
      </c>
      <c r="L131" s="233"/>
      <c r="M131" s="233"/>
      <c r="IG131" s="233"/>
      <c r="IH131" s="233"/>
      <c r="II131" s="233"/>
      <c r="IJ131" s="233"/>
      <c r="IK131" s="233"/>
      <c r="IL131" s="233"/>
      <c r="IM131" s="233"/>
      <c r="IN131" s="233"/>
    </row>
    <row r="132" spans="1:248" s="234" customFormat="1" ht="15.75" customHeight="1">
      <c r="A132" s="229"/>
      <c r="B132" s="235" t="s">
        <v>1226</v>
      </c>
      <c r="C132" s="236" t="s">
        <v>1350</v>
      </c>
      <c r="D132" s="236"/>
      <c r="E132" s="237">
        <v>432</v>
      </c>
      <c r="F132" s="236"/>
      <c r="G132" s="237"/>
      <c r="H132" s="236"/>
      <c r="I132" s="238">
        <v>0</v>
      </c>
      <c r="J132" s="240"/>
      <c r="K132" s="238">
        <v>0</v>
      </c>
      <c r="L132" s="233"/>
      <c r="M132" s="233"/>
      <c r="IG132" s="233"/>
      <c r="IH132" s="233"/>
      <c r="II132" s="233"/>
      <c r="IJ132" s="233"/>
      <c r="IK132" s="233"/>
      <c r="IL132" s="233"/>
      <c r="IM132" s="233"/>
      <c r="IN132" s="233"/>
    </row>
    <row r="133" spans="1:248" s="234" customFormat="1" ht="15.75" customHeight="1">
      <c r="A133" s="229"/>
      <c r="B133" s="235" t="s">
        <v>1228</v>
      </c>
      <c r="C133" s="236" t="s">
        <v>1351</v>
      </c>
      <c r="D133" s="236"/>
      <c r="E133" s="237">
        <v>433</v>
      </c>
      <c r="F133" s="236"/>
      <c r="G133" s="237"/>
      <c r="H133" s="236"/>
      <c r="I133" s="241">
        <v>0</v>
      </c>
      <c r="J133" s="240"/>
      <c r="K133" s="241">
        <v>0</v>
      </c>
      <c r="L133" s="233"/>
      <c r="M133" s="233"/>
      <c r="IG133" s="233"/>
      <c r="IH133" s="233"/>
      <c r="II133" s="233"/>
      <c r="IJ133" s="233"/>
      <c r="IK133" s="233"/>
      <c r="IL133" s="233"/>
      <c r="IM133" s="233"/>
      <c r="IN133" s="233"/>
    </row>
    <row r="134" spans="1:13" s="257" customFormat="1" ht="30" customHeight="1">
      <c r="A134" s="252"/>
      <c r="B134" s="253"/>
      <c r="C134" s="254" t="s">
        <v>1352</v>
      </c>
      <c r="D134" s="254"/>
      <c r="E134" s="255">
        <v>440</v>
      </c>
      <c r="F134" s="254"/>
      <c r="G134" s="255"/>
      <c r="H134" s="254"/>
      <c r="I134" s="256">
        <v>109212416177</v>
      </c>
      <c r="J134" s="232"/>
      <c r="K134" s="256">
        <v>102803143477</v>
      </c>
      <c r="L134" s="233"/>
      <c r="M134" s="233"/>
    </row>
    <row r="135" spans="1:248" s="234" customFormat="1" ht="9" customHeight="1">
      <c r="A135" s="259"/>
      <c r="B135" s="260"/>
      <c r="C135" s="254"/>
      <c r="D135" s="254"/>
      <c r="E135" s="255"/>
      <c r="F135" s="254"/>
      <c r="G135" s="255"/>
      <c r="H135" s="254"/>
      <c r="I135" s="238"/>
      <c r="J135" s="232"/>
      <c r="K135" s="238"/>
      <c r="L135" s="233"/>
      <c r="M135" s="233"/>
      <c r="IG135" s="233"/>
      <c r="IH135" s="233"/>
      <c r="II135" s="233"/>
      <c r="IJ135" s="233"/>
      <c r="IK135" s="233"/>
      <c r="IL135" s="233"/>
      <c r="IM135" s="233"/>
      <c r="IN135" s="233"/>
    </row>
    <row r="136" spans="1:248" s="266" customFormat="1" ht="18.75" customHeight="1">
      <c r="A136" s="261"/>
      <c r="B136" s="261" t="s">
        <v>1353</v>
      </c>
      <c r="C136" s="261"/>
      <c r="D136" s="261"/>
      <c r="E136" s="262"/>
      <c r="F136" s="261"/>
      <c r="G136" s="940"/>
      <c r="H136" s="261"/>
      <c r="I136" s="263"/>
      <c r="J136" s="264"/>
      <c r="K136" s="263"/>
      <c r="L136" s="265"/>
      <c r="M136" s="265"/>
      <c r="IG136" s="265"/>
      <c r="IH136" s="265"/>
      <c r="II136" s="265"/>
      <c r="IJ136" s="265"/>
      <c r="IK136" s="265"/>
      <c r="IL136" s="265"/>
      <c r="IM136" s="265"/>
      <c r="IN136" s="265"/>
    </row>
    <row r="137" spans="1:248" s="234" customFormat="1" ht="28.5" customHeight="1">
      <c r="A137" s="259"/>
      <c r="B137" s="260"/>
      <c r="C137" s="254" t="s">
        <v>1354</v>
      </c>
      <c r="D137" s="254"/>
      <c r="E137" s="255"/>
      <c r="F137" s="254"/>
      <c r="G137" s="936" t="s">
        <v>1219</v>
      </c>
      <c r="H137" s="254"/>
      <c r="I137" s="937" t="s">
        <v>11</v>
      </c>
      <c r="J137" s="937"/>
      <c r="K137" s="937" t="s">
        <v>1702</v>
      </c>
      <c r="L137" s="233"/>
      <c r="M137" s="233"/>
      <c r="IG137" s="233"/>
      <c r="IH137" s="233"/>
      <c r="II137" s="233"/>
      <c r="IJ137" s="233"/>
      <c r="IK137" s="233"/>
      <c r="IL137" s="233"/>
      <c r="IM137" s="233"/>
      <c r="IN137" s="233"/>
    </row>
    <row r="138" spans="1:248" s="234" customFormat="1" ht="15.75" customHeight="1">
      <c r="A138" s="259"/>
      <c r="B138" s="235" t="s">
        <v>1226</v>
      </c>
      <c r="C138" s="267" t="s">
        <v>1355</v>
      </c>
      <c r="D138" s="267"/>
      <c r="E138" s="267"/>
      <c r="F138" s="267"/>
      <c r="G138" s="941"/>
      <c r="H138" s="267"/>
      <c r="I138" s="238">
        <v>0</v>
      </c>
      <c r="J138" s="240"/>
      <c r="K138" s="238">
        <v>0</v>
      </c>
      <c r="L138" s="233"/>
      <c r="M138" s="233"/>
      <c r="IG138" s="233"/>
      <c r="IH138" s="233"/>
      <c r="II138" s="233"/>
      <c r="IJ138" s="233"/>
      <c r="IK138" s="233"/>
      <c r="IL138" s="233"/>
      <c r="IM138" s="233"/>
      <c r="IN138" s="233"/>
    </row>
    <row r="139" spans="1:248" s="234" customFormat="1" ht="15" customHeight="1">
      <c r="A139" s="259"/>
      <c r="B139" s="235" t="s">
        <v>1228</v>
      </c>
      <c r="C139" s="1084" t="s">
        <v>1356</v>
      </c>
      <c r="D139" s="1084"/>
      <c r="E139" s="1084"/>
      <c r="F139" s="267"/>
      <c r="G139" s="941"/>
      <c r="H139" s="267"/>
      <c r="I139" s="238">
        <v>0</v>
      </c>
      <c r="J139" s="240"/>
      <c r="K139" s="238">
        <v>0</v>
      </c>
      <c r="L139" s="233"/>
      <c r="M139" s="233"/>
      <c r="IG139" s="233"/>
      <c r="IH139" s="233"/>
      <c r="II139" s="233"/>
      <c r="IJ139" s="233"/>
      <c r="IK139" s="233"/>
      <c r="IL139" s="233"/>
      <c r="IM139" s="233"/>
      <c r="IN139" s="233"/>
    </row>
    <row r="140" spans="1:248" s="234" customFormat="1" ht="15" customHeight="1">
      <c r="A140" s="259"/>
      <c r="B140" s="235" t="s">
        <v>1240</v>
      </c>
      <c r="C140" s="1084" t="s">
        <v>1357</v>
      </c>
      <c r="D140" s="1084"/>
      <c r="E140" s="1084"/>
      <c r="F140" s="267"/>
      <c r="G140" s="941"/>
      <c r="H140" s="267"/>
      <c r="I140" s="238">
        <v>0</v>
      </c>
      <c r="J140" s="240"/>
      <c r="K140" s="238">
        <v>0</v>
      </c>
      <c r="L140" s="233"/>
      <c r="M140" s="233"/>
      <c r="IG140" s="233"/>
      <c r="IH140" s="233"/>
      <c r="II140" s="233"/>
      <c r="IJ140" s="233"/>
      <c r="IK140" s="233"/>
      <c r="IL140" s="233"/>
      <c r="IM140" s="233"/>
      <c r="IN140" s="233"/>
    </row>
    <row r="141" spans="1:248" s="234" customFormat="1" ht="15" customHeight="1">
      <c r="A141" s="259"/>
      <c r="B141" s="235" t="s">
        <v>1242</v>
      </c>
      <c r="C141" s="267" t="s">
        <v>1358</v>
      </c>
      <c r="D141" s="267"/>
      <c r="E141" s="267"/>
      <c r="F141" s="267"/>
      <c r="G141" s="941"/>
      <c r="H141" s="267"/>
      <c r="I141" s="238">
        <v>2446000</v>
      </c>
      <c r="J141" s="240"/>
      <c r="K141" s="238">
        <v>2446000</v>
      </c>
      <c r="L141" s="233"/>
      <c r="M141" s="233"/>
      <c r="IG141" s="233"/>
      <c r="IH141" s="233"/>
      <c r="II141" s="233"/>
      <c r="IJ141" s="233"/>
      <c r="IK141" s="233"/>
      <c r="IL141" s="233"/>
      <c r="IM141" s="233"/>
      <c r="IN141" s="233"/>
    </row>
    <row r="142" spans="1:248" s="234" customFormat="1" ht="15" customHeight="1">
      <c r="A142" s="259"/>
      <c r="B142" s="235" t="s">
        <v>1244</v>
      </c>
      <c r="C142" s="267" t="s">
        <v>1359</v>
      </c>
      <c r="D142" s="267"/>
      <c r="E142" s="267"/>
      <c r="F142" s="267"/>
      <c r="G142" s="941"/>
      <c r="H142" s="267"/>
      <c r="I142" s="238">
        <v>0</v>
      </c>
      <c r="J142" s="240"/>
      <c r="K142" s="238">
        <v>0</v>
      </c>
      <c r="L142" s="233"/>
      <c r="M142" s="233"/>
      <c r="IG142" s="233"/>
      <c r="IH142" s="233"/>
      <c r="II142" s="233"/>
      <c r="IJ142" s="233"/>
      <c r="IK142" s="233"/>
      <c r="IL142" s="233"/>
      <c r="IM142" s="233"/>
      <c r="IN142" s="233"/>
    </row>
    <row r="143" spans="1:248" s="234" customFormat="1" ht="15" customHeight="1" hidden="1">
      <c r="A143" s="259"/>
      <c r="B143" s="235"/>
      <c r="C143" s="789" t="s">
        <v>987</v>
      </c>
      <c r="D143" s="267"/>
      <c r="E143" s="267"/>
      <c r="F143" s="267"/>
      <c r="G143" s="941"/>
      <c r="H143" s="267"/>
      <c r="I143" s="790">
        <v>0</v>
      </c>
      <c r="J143" s="240"/>
      <c r="K143" s="790">
        <v>0</v>
      </c>
      <c r="L143" s="233"/>
      <c r="M143" s="233"/>
      <c r="IG143" s="233"/>
      <c r="IH143" s="233"/>
      <c r="II143" s="233"/>
      <c r="IJ143" s="233"/>
      <c r="IK143" s="233"/>
      <c r="IL143" s="233"/>
      <c r="IM143" s="233"/>
      <c r="IN143" s="233"/>
    </row>
    <row r="144" spans="1:248" s="234" customFormat="1" ht="15" customHeight="1" hidden="1">
      <c r="A144" s="259"/>
      <c r="B144" s="235"/>
      <c r="C144" s="789" t="s">
        <v>988</v>
      </c>
      <c r="D144" s="267"/>
      <c r="E144" s="267"/>
      <c r="F144" s="267"/>
      <c r="G144" s="941"/>
      <c r="H144" s="267"/>
      <c r="I144" s="790">
        <v>0</v>
      </c>
      <c r="J144" s="240"/>
      <c r="K144" s="790">
        <v>0</v>
      </c>
      <c r="L144" s="233"/>
      <c r="M144" s="233"/>
      <c r="IG144" s="233"/>
      <c r="IH144" s="233"/>
      <c r="II144" s="233"/>
      <c r="IJ144" s="233"/>
      <c r="IK144" s="233"/>
      <c r="IL144" s="233"/>
      <c r="IM144" s="233"/>
      <c r="IN144" s="233"/>
    </row>
    <row r="145" spans="1:248" s="234" customFormat="1" ht="15.75" customHeight="1">
      <c r="A145" s="259"/>
      <c r="B145" s="235" t="s">
        <v>1247</v>
      </c>
      <c r="C145" s="267" t="s">
        <v>1360</v>
      </c>
      <c r="D145" s="267"/>
      <c r="E145" s="267"/>
      <c r="F145" s="267"/>
      <c r="G145" s="941"/>
      <c r="H145" s="267"/>
      <c r="I145" s="268">
        <v>0</v>
      </c>
      <c r="J145" s="240"/>
      <c r="K145" s="268">
        <v>0</v>
      </c>
      <c r="L145" s="233"/>
      <c r="M145" s="233"/>
      <c r="IG145" s="233"/>
      <c r="IH145" s="233"/>
      <c r="II145" s="233"/>
      <c r="IJ145" s="233"/>
      <c r="IK145" s="233"/>
      <c r="IL145" s="233"/>
      <c r="IM145" s="233"/>
      <c r="IN145" s="233"/>
    </row>
    <row r="146" spans="1:248" s="234" customFormat="1" ht="7.5" customHeight="1">
      <c r="A146" s="259"/>
      <c r="B146" s="260"/>
      <c r="C146" s="254"/>
      <c r="D146" s="254"/>
      <c r="E146" s="255"/>
      <c r="F146" s="254"/>
      <c r="G146" s="255"/>
      <c r="H146" s="254"/>
      <c r="I146" s="238"/>
      <c r="J146" s="232"/>
      <c r="K146" s="238"/>
      <c r="L146" s="233"/>
      <c r="M146" s="233"/>
      <c r="IG146" s="233"/>
      <c r="IH146" s="233"/>
      <c r="II146" s="233"/>
      <c r="IJ146" s="233"/>
      <c r="IK146" s="233"/>
      <c r="IL146" s="233"/>
      <c r="IM146" s="233"/>
      <c r="IN146" s="233"/>
    </row>
    <row r="147" spans="1:248" s="234" customFormat="1" ht="16.5" customHeight="1">
      <c r="A147" s="269"/>
      <c r="B147" s="270"/>
      <c r="C147" s="239"/>
      <c r="D147" s="239"/>
      <c r="E147" s="204"/>
      <c r="F147" s="239"/>
      <c r="G147" s="942"/>
      <c r="H147" s="239"/>
      <c r="I147" s="1085" t="s">
        <v>8</v>
      </c>
      <c r="J147" s="1085"/>
      <c r="K147" s="1085"/>
      <c r="L147" s="233"/>
      <c r="M147" s="233"/>
      <c r="IG147" s="233"/>
      <c r="IH147" s="233"/>
      <c r="II147" s="233"/>
      <c r="IJ147" s="233"/>
      <c r="IK147" s="233"/>
      <c r="IL147" s="233"/>
      <c r="IM147" s="233"/>
      <c r="IN147" s="233"/>
    </row>
    <row r="148" spans="1:248" s="234" customFormat="1" ht="17.25" customHeight="1">
      <c r="A148" s="229"/>
      <c r="B148" s="275" t="s">
        <v>1731</v>
      </c>
      <c r="C148" s="271"/>
      <c r="D148" s="229"/>
      <c r="E148" s="229"/>
      <c r="F148" s="332" t="s">
        <v>936</v>
      </c>
      <c r="G148" s="943"/>
      <c r="H148" s="229"/>
      <c r="I148" s="1083" t="s">
        <v>935</v>
      </c>
      <c r="J148" s="1083"/>
      <c r="K148" s="1083"/>
      <c r="L148" s="233"/>
      <c r="M148" s="233"/>
      <c r="IG148" s="233"/>
      <c r="IH148" s="233"/>
      <c r="II148" s="233"/>
      <c r="IJ148" s="233"/>
      <c r="IK148" s="233"/>
      <c r="IL148" s="233"/>
      <c r="IM148" s="233"/>
      <c r="IN148" s="233"/>
    </row>
    <row r="149" spans="1:248" s="234" customFormat="1" ht="21" customHeight="1">
      <c r="A149" s="269"/>
      <c r="B149" s="270"/>
      <c r="C149" s="235"/>
      <c r="D149" s="273"/>
      <c r="E149" s="273"/>
      <c r="F149" s="273"/>
      <c r="G149" s="939"/>
      <c r="H149" s="273"/>
      <c r="I149" s="238"/>
      <c r="J149" s="240"/>
      <c r="K149" s="238"/>
      <c r="L149" s="233"/>
      <c r="M149" s="233"/>
      <c r="IG149" s="233"/>
      <c r="IH149" s="233"/>
      <c r="II149" s="233"/>
      <c r="IJ149" s="233"/>
      <c r="IK149" s="233"/>
      <c r="IL149" s="233"/>
      <c r="IM149" s="233"/>
      <c r="IN149" s="233"/>
    </row>
    <row r="150" spans="1:248" s="234" customFormat="1" ht="20.25" customHeight="1">
      <c r="A150" s="269"/>
      <c r="B150" s="270"/>
      <c r="C150" s="235"/>
      <c r="D150" s="273"/>
      <c r="E150" s="273"/>
      <c r="F150" s="273"/>
      <c r="G150" s="939"/>
      <c r="H150" s="273"/>
      <c r="I150" s="238"/>
      <c r="J150" s="240"/>
      <c r="K150" s="238"/>
      <c r="L150" s="233"/>
      <c r="M150" s="233"/>
      <c r="IG150" s="233"/>
      <c r="IH150" s="233"/>
      <c r="II150" s="233"/>
      <c r="IJ150" s="233"/>
      <c r="IK150" s="233"/>
      <c r="IL150" s="233"/>
      <c r="IM150" s="233"/>
      <c r="IN150" s="233"/>
    </row>
    <row r="151" spans="1:248" s="234" customFormat="1" ht="14.25" customHeight="1">
      <c r="A151" s="269"/>
      <c r="B151" s="270"/>
      <c r="C151" s="270"/>
      <c r="D151" s="274"/>
      <c r="E151" s="274"/>
      <c r="F151" s="274"/>
      <c r="G151" s="942"/>
      <c r="H151" s="274"/>
      <c r="I151" s="238"/>
      <c r="J151" s="240"/>
      <c r="K151" s="238"/>
      <c r="L151" s="233"/>
      <c r="M151" s="233"/>
      <c r="IG151" s="233"/>
      <c r="IH151" s="233"/>
      <c r="II151" s="233"/>
      <c r="IJ151" s="233"/>
      <c r="IK151" s="233"/>
      <c r="IL151" s="233"/>
      <c r="IM151" s="233"/>
      <c r="IN151" s="233"/>
    </row>
    <row r="152" spans="1:248" s="234" customFormat="1" ht="17.25" customHeight="1">
      <c r="A152" s="269"/>
      <c r="B152" s="270"/>
      <c r="C152" s="270"/>
      <c r="D152" s="274"/>
      <c r="E152" s="274"/>
      <c r="F152" s="274"/>
      <c r="G152" s="942"/>
      <c r="H152" s="274"/>
      <c r="I152" s="238"/>
      <c r="J152" s="240"/>
      <c r="K152" s="238"/>
      <c r="L152" s="233"/>
      <c r="M152" s="233"/>
      <c r="IG152" s="233"/>
      <c r="IH152" s="233"/>
      <c r="II152" s="233"/>
      <c r="IJ152" s="233"/>
      <c r="IK152" s="233"/>
      <c r="IL152" s="233"/>
      <c r="IM152" s="233"/>
      <c r="IN152" s="233"/>
    </row>
    <row r="153" spans="1:248" s="234" customFormat="1" ht="15">
      <c r="A153" s="275"/>
      <c r="B153" s="953" t="s">
        <v>504</v>
      </c>
      <c r="C153" s="336"/>
      <c r="D153" s="275"/>
      <c r="E153" s="275"/>
      <c r="F153" s="275"/>
      <c r="G153" s="1020" t="s">
        <v>505</v>
      </c>
      <c r="H153" s="275"/>
      <c r="I153" s="1083" t="s">
        <v>506</v>
      </c>
      <c r="J153" s="1083"/>
      <c r="K153" s="1083"/>
      <c r="L153" s="233"/>
      <c r="M153" s="233"/>
      <c r="IG153" s="233"/>
      <c r="IH153" s="233"/>
      <c r="II153" s="233"/>
      <c r="IJ153" s="233"/>
      <c r="IK153" s="233"/>
      <c r="IL153" s="233"/>
      <c r="IM153" s="233"/>
      <c r="IN153" s="233"/>
    </row>
    <row r="154" spans="1:240" ht="15" customHeight="1">
      <c r="A154" s="277"/>
      <c r="B154" s="278"/>
      <c r="C154" s="202"/>
      <c r="D154" s="202"/>
      <c r="E154" s="202"/>
      <c r="F154" s="202"/>
      <c r="G154" s="202"/>
      <c r="H154" s="202"/>
      <c r="I154" s="202"/>
      <c r="J154" s="202"/>
      <c r="K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2"/>
      <c r="BX154" s="202"/>
      <c r="BY154" s="202"/>
      <c r="BZ154" s="202"/>
      <c r="CA154" s="202"/>
      <c r="CB154" s="202"/>
      <c r="CC154" s="202"/>
      <c r="CD154" s="202"/>
      <c r="CE154" s="202"/>
      <c r="CF154" s="202"/>
      <c r="CG154" s="202"/>
      <c r="CH154" s="202"/>
      <c r="CI154" s="202"/>
      <c r="CJ154" s="202"/>
      <c r="CK154" s="202"/>
      <c r="CL154" s="202"/>
      <c r="CM154" s="202"/>
      <c r="CN154" s="202"/>
      <c r="CO154" s="202"/>
      <c r="CP154" s="202"/>
      <c r="CQ154" s="202"/>
      <c r="CR154" s="202"/>
      <c r="CS154" s="202"/>
      <c r="CT154" s="202"/>
      <c r="CU154" s="202"/>
      <c r="CV154" s="202"/>
      <c r="CW154" s="202"/>
      <c r="CX154" s="202"/>
      <c r="CY154" s="202"/>
      <c r="CZ154" s="202"/>
      <c r="DA154" s="202"/>
      <c r="DB154" s="202"/>
      <c r="DC154" s="202"/>
      <c r="DD154" s="202"/>
      <c r="DE154" s="202"/>
      <c r="DF154" s="202"/>
      <c r="DG154" s="202"/>
      <c r="DH154" s="202"/>
      <c r="DI154" s="202"/>
      <c r="DJ154" s="202"/>
      <c r="DK154" s="202"/>
      <c r="DL154" s="202"/>
      <c r="DM154" s="202"/>
      <c r="DN154" s="202"/>
      <c r="DO154" s="202"/>
      <c r="DP154" s="202"/>
      <c r="DQ154" s="202"/>
      <c r="DR154" s="202"/>
      <c r="DS154" s="202"/>
      <c r="DT154" s="202"/>
      <c r="DU154" s="202"/>
      <c r="DV154" s="202"/>
      <c r="DW154" s="202"/>
      <c r="DX154" s="202"/>
      <c r="DY154" s="202"/>
      <c r="DZ154" s="202"/>
      <c r="EA154" s="202"/>
      <c r="EB154" s="202"/>
      <c r="EC154" s="202"/>
      <c r="ED154" s="202"/>
      <c r="EE154" s="202"/>
      <c r="EF154" s="202"/>
      <c r="EG154" s="202"/>
      <c r="EH154" s="202"/>
      <c r="EI154" s="202"/>
      <c r="EJ154" s="202"/>
      <c r="EK154" s="202"/>
      <c r="EL154" s="202"/>
      <c r="EM154" s="202"/>
      <c r="EN154" s="202"/>
      <c r="EO154" s="202"/>
      <c r="EP154" s="202"/>
      <c r="EQ154" s="202"/>
      <c r="ER154" s="202"/>
      <c r="ES154" s="202"/>
      <c r="ET154" s="202"/>
      <c r="EU154" s="202"/>
      <c r="EV154" s="202"/>
      <c r="EW154" s="202"/>
      <c r="EX154" s="202"/>
      <c r="EY154" s="202"/>
      <c r="EZ154" s="202"/>
      <c r="FA154" s="202"/>
      <c r="FB154" s="202"/>
      <c r="FC154" s="202"/>
      <c r="FD154" s="202"/>
      <c r="FE154" s="202"/>
      <c r="FF154" s="202"/>
      <c r="FG154" s="202"/>
      <c r="FH154" s="202"/>
      <c r="FI154" s="202"/>
      <c r="FJ154" s="202"/>
      <c r="FK154" s="202"/>
      <c r="FL154" s="202"/>
      <c r="FM154" s="202"/>
      <c r="FN154" s="202"/>
      <c r="FO154" s="202"/>
      <c r="FP154" s="202"/>
      <c r="FQ154" s="202"/>
      <c r="FR154" s="202"/>
      <c r="FS154" s="202"/>
      <c r="FT154" s="202"/>
      <c r="FU154" s="202"/>
      <c r="FV154" s="202"/>
      <c r="FW154" s="202"/>
      <c r="FX154" s="202"/>
      <c r="FY154" s="202"/>
      <c r="FZ154" s="202"/>
      <c r="GA154" s="202"/>
      <c r="GB154" s="202"/>
      <c r="GC154" s="202"/>
      <c r="GD154" s="202"/>
      <c r="GE154" s="202"/>
      <c r="GF154" s="202"/>
      <c r="GG154" s="202"/>
      <c r="GH154" s="202"/>
      <c r="GI154" s="202"/>
      <c r="GJ154" s="202"/>
      <c r="GK154" s="202"/>
      <c r="GL154" s="202"/>
      <c r="GM154" s="202"/>
      <c r="GN154" s="202"/>
      <c r="GO154" s="202"/>
      <c r="GP154" s="202"/>
      <c r="GQ154" s="202"/>
      <c r="GR154" s="202"/>
      <c r="GS154" s="202"/>
      <c r="GT154" s="202"/>
      <c r="GU154" s="202"/>
      <c r="GV154" s="202"/>
      <c r="GW154" s="202"/>
      <c r="GX154" s="202"/>
      <c r="GY154" s="202"/>
      <c r="GZ154" s="202"/>
      <c r="HA154" s="202"/>
      <c r="HB154" s="202"/>
      <c r="HC154" s="202"/>
      <c r="HD154" s="202"/>
      <c r="HE154" s="202"/>
      <c r="HF154" s="202"/>
      <c r="HG154" s="202"/>
      <c r="HH154" s="202"/>
      <c r="HI154" s="202"/>
      <c r="HJ154" s="202"/>
      <c r="HK154" s="202"/>
      <c r="HL154" s="202"/>
      <c r="HM154" s="202"/>
      <c r="HN154" s="202"/>
      <c r="HO154" s="202"/>
      <c r="HP154" s="202"/>
      <c r="HQ154" s="202"/>
      <c r="HR154" s="202"/>
      <c r="HS154" s="202"/>
      <c r="HT154" s="202"/>
      <c r="HU154" s="202"/>
      <c r="HV154" s="202"/>
      <c r="HW154" s="202"/>
      <c r="HX154" s="202"/>
      <c r="HY154" s="202"/>
      <c r="HZ154" s="202"/>
      <c r="IA154" s="202"/>
      <c r="IB154" s="202"/>
      <c r="IC154" s="202"/>
      <c r="ID154" s="202"/>
      <c r="IE154" s="202"/>
      <c r="IF154" s="202"/>
    </row>
    <row r="155" spans="1:240" ht="12.75">
      <c r="A155" s="277"/>
      <c r="B155" s="278"/>
      <c r="C155" s="202"/>
      <c r="D155" s="202"/>
      <c r="E155" s="202"/>
      <c r="F155" s="202"/>
      <c r="G155" s="202"/>
      <c r="H155" s="202"/>
      <c r="I155" s="202"/>
      <c r="J155" s="202"/>
      <c r="K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c r="CZ155" s="202"/>
      <c r="DA155" s="202"/>
      <c r="DB155" s="202"/>
      <c r="DC155" s="202"/>
      <c r="DD155" s="202"/>
      <c r="DE155" s="202"/>
      <c r="DF155" s="202"/>
      <c r="DG155" s="202"/>
      <c r="DH155" s="202"/>
      <c r="DI155" s="202"/>
      <c r="DJ155" s="202"/>
      <c r="DK155" s="202"/>
      <c r="DL155" s="202"/>
      <c r="DM155" s="202"/>
      <c r="DN155" s="202"/>
      <c r="DO155" s="202"/>
      <c r="DP155" s="202"/>
      <c r="DQ155" s="202"/>
      <c r="DR155" s="202"/>
      <c r="DS155" s="202"/>
      <c r="DT155" s="202"/>
      <c r="DU155" s="202"/>
      <c r="DV155" s="202"/>
      <c r="DW155" s="202"/>
      <c r="DX155" s="202"/>
      <c r="DY155" s="202"/>
      <c r="DZ155" s="202"/>
      <c r="EA155" s="202"/>
      <c r="EB155" s="202"/>
      <c r="EC155" s="202"/>
      <c r="ED155" s="202"/>
      <c r="EE155" s="202"/>
      <c r="EF155" s="202"/>
      <c r="EG155" s="202"/>
      <c r="EH155" s="202"/>
      <c r="EI155" s="202"/>
      <c r="EJ155" s="202"/>
      <c r="EK155" s="202"/>
      <c r="EL155" s="202"/>
      <c r="EM155" s="202"/>
      <c r="EN155" s="202"/>
      <c r="EO155" s="202"/>
      <c r="EP155" s="202"/>
      <c r="EQ155" s="202"/>
      <c r="ER155" s="202"/>
      <c r="ES155" s="202"/>
      <c r="ET155" s="202"/>
      <c r="EU155" s="202"/>
      <c r="EV155" s="202"/>
      <c r="EW155" s="202"/>
      <c r="EX155" s="202"/>
      <c r="EY155" s="202"/>
      <c r="EZ155" s="202"/>
      <c r="FA155" s="202"/>
      <c r="FB155" s="202"/>
      <c r="FC155" s="202"/>
      <c r="FD155" s="202"/>
      <c r="FE155" s="202"/>
      <c r="FF155" s="202"/>
      <c r="FG155" s="202"/>
      <c r="FH155" s="202"/>
      <c r="FI155" s="202"/>
      <c r="FJ155" s="202"/>
      <c r="FK155" s="202"/>
      <c r="FL155" s="202"/>
      <c r="FM155" s="202"/>
      <c r="FN155" s="202"/>
      <c r="FO155" s="202"/>
      <c r="FP155" s="202"/>
      <c r="FQ155" s="202"/>
      <c r="FR155" s="202"/>
      <c r="FS155" s="202"/>
      <c r="FT155" s="202"/>
      <c r="FU155" s="202"/>
      <c r="FV155" s="202"/>
      <c r="FW155" s="202"/>
      <c r="FX155" s="202"/>
      <c r="FY155" s="202"/>
      <c r="FZ155" s="202"/>
      <c r="GA155" s="202"/>
      <c r="GB155" s="202"/>
      <c r="GC155" s="202"/>
      <c r="GD155" s="202"/>
      <c r="GE155" s="202"/>
      <c r="GF155" s="202"/>
      <c r="GG155" s="202"/>
      <c r="GH155" s="202"/>
      <c r="GI155" s="202"/>
      <c r="GJ155" s="202"/>
      <c r="GK155" s="202"/>
      <c r="GL155" s="202"/>
      <c r="GM155" s="202"/>
      <c r="GN155" s="202"/>
      <c r="GO155" s="202"/>
      <c r="GP155" s="202"/>
      <c r="GQ155" s="202"/>
      <c r="GR155" s="202"/>
      <c r="GS155" s="202"/>
      <c r="GT155" s="202"/>
      <c r="GU155" s="202"/>
      <c r="GV155" s="202"/>
      <c r="GW155" s="202"/>
      <c r="GX155" s="202"/>
      <c r="GY155" s="202"/>
      <c r="GZ155" s="202"/>
      <c r="HA155" s="202"/>
      <c r="HB155" s="202"/>
      <c r="HC155" s="202"/>
      <c r="HD155" s="202"/>
      <c r="HE155" s="202"/>
      <c r="HF155" s="202"/>
      <c r="HG155" s="202"/>
      <c r="HH155" s="202"/>
      <c r="HI155" s="202"/>
      <c r="HJ155" s="202"/>
      <c r="HK155" s="202"/>
      <c r="HL155" s="202"/>
      <c r="HM155" s="202"/>
      <c r="HN155" s="202"/>
      <c r="HO155" s="202"/>
      <c r="HP155" s="202"/>
      <c r="HQ155" s="202"/>
      <c r="HR155" s="202"/>
      <c r="HS155" s="202"/>
      <c r="HT155" s="202"/>
      <c r="HU155" s="202"/>
      <c r="HV155" s="202"/>
      <c r="HW155" s="202"/>
      <c r="HX155" s="202"/>
      <c r="HY155" s="202"/>
      <c r="HZ155" s="202"/>
      <c r="IA155" s="202"/>
      <c r="IB155" s="202"/>
      <c r="IC155" s="202"/>
      <c r="ID155" s="202"/>
      <c r="IE155" s="202"/>
      <c r="IF155" s="202"/>
    </row>
    <row r="156" spans="1:240" ht="12.75">
      <c r="A156" s="277"/>
      <c r="B156" s="278"/>
      <c r="C156" s="202"/>
      <c r="D156" s="202"/>
      <c r="E156" s="202"/>
      <c r="F156" s="202"/>
      <c r="G156" s="202"/>
      <c r="H156" s="202"/>
      <c r="I156" s="202"/>
      <c r="J156" s="202"/>
      <c r="K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2"/>
      <c r="BX156" s="202"/>
      <c r="BY156" s="202"/>
      <c r="BZ156" s="202"/>
      <c r="CA156" s="202"/>
      <c r="CB156" s="202"/>
      <c r="CC156" s="202"/>
      <c r="CD156" s="202"/>
      <c r="CE156" s="202"/>
      <c r="CF156" s="202"/>
      <c r="CG156" s="202"/>
      <c r="CH156" s="202"/>
      <c r="CI156" s="202"/>
      <c r="CJ156" s="202"/>
      <c r="CK156" s="202"/>
      <c r="CL156" s="202"/>
      <c r="CM156" s="202"/>
      <c r="CN156" s="202"/>
      <c r="CO156" s="202"/>
      <c r="CP156" s="202"/>
      <c r="CQ156" s="202"/>
      <c r="CR156" s="202"/>
      <c r="CS156" s="202"/>
      <c r="CT156" s="202"/>
      <c r="CU156" s="202"/>
      <c r="CV156" s="202"/>
      <c r="CW156" s="202"/>
      <c r="CX156" s="202"/>
      <c r="CY156" s="202"/>
      <c r="CZ156" s="202"/>
      <c r="DA156" s="202"/>
      <c r="DB156" s="202"/>
      <c r="DC156" s="202"/>
      <c r="DD156" s="202"/>
      <c r="DE156" s="202"/>
      <c r="DF156" s="202"/>
      <c r="DG156" s="202"/>
      <c r="DH156" s="202"/>
      <c r="DI156" s="202"/>
      <c r="DJ156" s="202"/>
      <c r="DK156" s="202"/>
      <c r="DL156" s="202"/>
      <c r="DM156" s="202"/>
      <c r="DN156" s="202"/>
      <c r="DO156" s="202"/>
      <c r="DP156" s="202"/>
      <c r="DQ156" s="202"/>
      <c r="DR156" s="202"/>
      <c r="DS156" s="202"/>
      <c r="DT156" s="202"/>
      <c r="DU156" s="202"/>
      <c r="DV156" s="202"/>
      <c r="DW156" s="202"/>
      <c r="DX156" s="202"/>
      <c r="DY156" s="202"/>
      <c r="DZ156" s="202"/>
      <c r="EA156" s="202"/>
      <c r="EB156" s="202"/>
      <c r="EC156" s="202"/>
      <c r="ED156" s="202"/>
      <c r="EE156" s="202"/>
      <c r="EF156" s="202"/>
      <c r="EG156" s="202"/>
      <c r="EH156" s="202"/>
      <c r="EI156" s="202"/>
      <c r="EJ156" s="202"/>
      <c r="EK156" s="202"/>
      <c r="EL156" s="202"/>
      <c r="EM156" s="202"/>
      <c r="EN156" s="202"/>
      <c r="EO156" s="202"/>
      <c r="EP156" s="202"/>
      <c r="EQ156" s="202"/>
      <c r="ER156" s="202"/>
      <c r="ES156" s="202"/>
      <c r="ET156" s="202"/>
      <c r="EU156" s="202"/>
      <c r="EV156" s="202"/>
      <c r="EW156" s="202"/>
      <c r="EX156" s="202"/>
      <c r="EY156" s="202"/>
      <c r="EZ156" s="202"/>
      <c r="FA156" s="202"/>
      <c r="FB156" s="202"/>
      <c r="FC156" s="202"/>
      <c r="FD156" s="202"/>
      <c r="FE156" s="202"/>
      <c r="FF156" s="202"/>
      <c r="FG156" s="202"/>
      <c r="FH156" s="202"/>
      <c r="FI156" s="202"/>
      <c r="FJ156" s="202"/>
      <c r="FK156" s="202"/>
      <c r="FL156" s="202"/>
      <c r="FM156" s="202"/>
      <c r="FN156" s="202"/>
      <c r="FO156" s="202"/>
      <c r="FP156" s="202"/>
      <c r="FQ156" s="202"/>
      <c r="FR156" s="202"/>
      <c r="FS156" s="202"/>
      <c r="FT156" s="202"/>
      <c r="FU156" s="202"/>
      <c r="FV156" s="202"/>
      <c r="FW156" s="202"/>
      <c r="FX156" s="202"/>
      <c r="FY156" s="202"/>
      <c r="FZ156" s="202"/>
      <c r="GA156" s="202"/>
      <c r="GB156" s="202"/>
      <c r="GC156" s="202"/>
      <c r="GD156" s="202"/>
      <c r="GE156" s="202"/>
      <c r="GF156" s="202"/>
      <c r="GG156" s="202"/>
      <c r="GH156" s="202"/>
      <c r="GI156" s="202"/>
      <c r="GJ156" s="202"/>
      <c r="GK156" s="202"/>
      <c r="GL156" s="202"/>
      <c r="GM156" s="202"/>
      <c r="GN156" s="202"/>
      <c r="GO156" s="202"/>
      <c r="GP156" s="202"/>
      <c r="GQ156" s="202"/>
      <c r="GR156" s="202"/>
      <c r="GS156" s="202"/>
      <c r="GT156" s="202"/>
      <c r="GU156" s="202"/>
      <c r="GV156" s="202"/>
      <c r="GW156" s="202"/>
      <c r="GX156" s="202"/>
      <c r="GY156" s="202"/>
      <c r="GZ156" s="202"/>
      <c r="HA156" s="202"/>
      <c r="HB156" s="202"/>
      <c r="HC156" s="202"/>
      <c r="HD156" s="202"/>
      <c r="HE156" s="202"/>
      <c r="HF156" s="202"/>
      <c r="HG156" s="202"/>
      <c r="HH156" s="202"/>
      <c r="HI156" s="202"/>
      <c r="HJ156" s="202"/>
      <c r="HK156" s="202"/>
      <c r="HL156" s="202"/>
      <c r="HM156" s="202"/>
      <c r="HN156" s="202"/>
      <c r="HO156" s="202"/>
      <c r="HP156" s="202"/>
      <c r="HQ156" s="202"/>
      <c r="HR156" s="202"/>
      <c r="HS156" s="202"/>
      <c r="HT156" s="202"/>
      <c r="HU156" s="202"/>
      <c r="HV156" s="202"/>
      <c r="HW156" s="202"/>
      <c r="HX156" s="202"/>
      <c r="HY156" s="202"/>
      <c r="HZ156" s="202"/>
      <c r="IA156" s="202"/>
      <c r="IB156" s="202"/>
      <c r="IC156" s="202"/>
      <c r="ID156" s="202"/>
      <c r="IE156" s="202"/>
      <c r="IF156" s="202"/>
    </row>
    <row r="157" spans="1:240" ht="12.75">
      <c r="A157" s="277"/>
      <c r="B157" s="278"/>
      <c r="C157" s="202"/>
      <c r="D157" s="202"/>
      <c r="E157" s="202"/>
      <c r="F157" s="202"/>
      <c r="G157" s="202"/>
      <c r="H157" s="202"/>
      <c r="I157" s="202"/>
      <c r="J157" s="202"/>
      <c r="K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2"/>
      <c r="BX157" s="202"/>
      <c r="BY157" s="202"/>
      <c r="BZ157" s="202"/>
      <c r="CA157" s="202"/>
      <c r="CB157" s="202"/>
      <c r="CC157" s="202"/>
      <c r="CD157" s="202"/>
      <c r="CE157" s="202"/>
      <c r="CF157" s="202"/>
      <c r="CG157" s="202"/>
      <c r="CH157" s="202"/>
      <c r="CI157" s="202"/>
      <c r="CJ157" s="202"/>
      <c r="CK157" s="202"/>
      <c r="CL157" s="202"/>
      <c r="CM157" s="202"/>
      <c r="CN157" s="202"/>
      <c r="CO157" s="202"/>
      <c r="CP157" s="202"/>
      <c r="CQ157" s="202"/>
      <c r="CR157" s="202"/>
      <c r="CS157" s="202"/>
      <c r="CT157" s="202"/>
      <c r="CU157" s="202"/>
      <c r="CV157" s="202"/>
      <c r="CW157" s="202"/>
      <c r="CX157" s="202"/>
      <c r="CY157" s="202"/>
      <c r="CZ157" s="202"/>
      <c r="DA157" s="202"/>
      <c r="DB157" s="202"/>
      <c r="DC157" s="202"/>
      <c r="DD157" s="202"/>
      <c r="DE157" s="202"/>
      <c r="DF157" s="202"/>
      <c r="DG157" s="202"/>
      <c r="DH157" s="202"/>
      <c r="DI157" s="202"/>
      <c r="DJ157" s="202"/>
      <c r="DK157" s="202"/>
      <c r="DL157" s="202"/>
      <c r="DM157" s="202"/>
      <c r="DN157" s="202"/>
      <c r="DO157" s="202"/>
      <c r="DP157" s="202"/>
      <c r="DQ157" s="202"/>
      <c r="DR157" s="202"/>
      <c r="DS157" s="202"/>
      <c r="DT157" s="202"/>
      <c r="DU157" s="202"/>
      <c r="DV157" s="202"/>
      <c r="DW157" s="202"/>
      <c r="DX157" s="202"/>
      <c r="DY157" s="202"/>
      <c r="DZ157" s="202"/>
      <c r="EA157" s="202"/>
      <c r="EB157" s="202"/>
      <c r="EC157" s="202"/>
      <c r="ED157" s="202"/>
      <c r="EE157" s="202"/>
      <c r="EF157" s="202"/>
      <c r="EG157" s="202"/>
      <c r="EH157" s="202"/>
      <c r="EI157" s="202"/>
      <c r="EJ157" s="202"/>
      <c r="EK157" s="202"/>
      <c r="EL157" s="202"/>
      <c r="EM157" s="202"/>
      <c r="EN157" s="202"/>
      <c r="EO157" s="202"/>
      <c r="EP157" s="202"/>
      <c r="EQ157" s="202"/>
      <c r="ER157" s="202"/>
      <c r="ES157" s="202"/>
      <c r="ET157" s="202"/>
      <c r="EU157" s="202"/>
      <c r="EV157" s="202"/>
      <c r="EW157" s="202"/>
      <c r="EX157" s="202"/>
      <c r="EY157" s="202"/>
      <c r="EZ157" s="202"/>
      <c r="FA157" s="202"/>
      <c r="FB157" s="202"/>
      <c r="FC157" s="202"/>
      <c r="FD157" s="202"/>
      <c r="FE157" s="202"/>
      <c r="FF157" s="202"/>
      <c r="FG157" s="202"/>
      <c r="FH157" s="202"/>
      <c r="FI157" s="202"/>
      <c r="FJ157" s="202"/>
      <c r="FK157" s="202"/>
      <c r="FL157" s="202"/>
      <c r="FM157" s="202"/>
      <c r="FN157" s="202"/>
      <c r="FO157" s="202"/>
      <c r="FP157" s="202"/>
      <c r="FQ157" s="202"/>
      <c r="FR157" s="202"/>
      <c r="FS157" s="202"/>
      <c r="FT157" s="202"/>
      <c r="FU157" s="202"/>
      <c r="FV157" s="202"/>
      <c r="FW157" s="202"/>
      <c r="FX157" s="202"/>
      <c r="FY157" s="202"/>
      <c r="FZ157" s="202"/>
      <c r="GA157" s="202"/>
      <c r="GB157" s="202"/>
      <c r="GC157" s="202"/>
      <c r="GD157" s="202"/>
      <c r="GE157" s="202"/>
      <c r="GF157" s="202"/>
      <c r="GG157" s="202"/>
      <c r="GH157" s="202"/>
      <c r="GI157" s="202"/>
      <c r="GJ157" s="202"/>
      <c r="GK157" s="202"/>
      <c r="GL157" s="202"/>
      <c r="GM157" s="202"/>
      <c r="GN157" s="202"/>
      <c r="GO157" s="202"/>
      <c r="GP157" s="202"/>
      <c r="GQ157" s="202"/>
      <c r="GR157" s="202"/>
      <c r="GS157" s="202"/>
      <c r="GT157" s="202"/>
      <c r="GU157" s="202"/>
      <c r="GV157" s="202"/>
      <c r="GW157" s="202"/>
      <c r="GX157" s="202"/>
      <c r="GY157" s="202"/>
      <c r="GZ157" s="202"/>
      <c r="HA157" s="202"/>
      <c r="HB157" s="202"/>
      <c r="HC157" s="202"/>
      <c r="HD157" s="202"/>
      <c r="HE157" s="202"/>
      <c r="HF157" s="202"/>
      <c r="HG157" s="202"/>
      <c r="HH157" s="202"/>
      <c r="HI157" s="202"/>
      <c r="HJ157" s="202"/>
      <c r="HK157" s="202"/>
      <c r="HL157" s="202"/>
      <c r="HM157" s="202"/>
      <c r="HN157" s="202"/>
      <c r="HO157" s="202"/>
      <c r="HP157" s="202"/>
      <c r="HQ157" s="202"/>
      <c r="HR157" s="202"/>
      <c r="HS157" s="202"/>
      <c r="HT157" s="202"/>
      <c r="HU157" s="202"/>
      <c r="HV157" s="202"/>
      <c r="HW157" s="202"/>
      <c r="HX157" s="202"/>
      <c r="HY157" s="202"/>
      <c r="HZ157" s="202"/>
      <c r="IA157" s="202"/>
      <c r="IB157" s="202"/>
      <c r="IC157" s="202"/>
      <c r="ID157" s="202"/>
      <c r="IE157" s="202"/>
      <c r="IF157" s="202"/>
    </row>
    <row r="158" spans="1:240" ht="12.75">
      <c r="A158" s="277"/>
      <c r="B158" s="278"/>
      <c r="C158" s="202"/>
      <c r="D158" s="202"/>
      <c r="E158" s="202"/>
      <c r="F158" s="202"/>
      <c r="G158" s="202"/>
      <c r="H158" s="202"/>
      <c r="I158" s="202"/>
      <c r="J158" s="202"/>
      <c r="K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2"/>
      <c r="BX158" s="202"/>
      <c r="BY158" s="202"/>
      <c r="BZ158" s="202"/>
      <c r="CA158" s="202"/>
      <c r="CB158" s="202"/>
      <c r="CC158" s="202"/>
      <c r="CD158" s="202"/>
      <c r="CE158" s="202"/>
      <c r="CF158" s="202"/>
      <c r="CG158" s="202"/>
      <c r="CH158" s="202"/>
      <c r="CI158" s="202"/>
      <c r="CJ158" s="202"/>
      <c r="CK158" s="202"/>
      <c r="CL158" s="202"/>
      <c r="CM158" s="202"/>
      <c r="CN158" s="202"/>
      <c r="CO158" s="202"/>
      <c r="CP158" s="202"/>
      <c r="CQ158" s="202"/>
      <c r="CR158" s="202"/>
      <c r="CS158" s="202"/>
      <c r="CT158" s="202"/>
      <c r="CU158" s="202"/>
      <c r="CV158" s="202"/>
      <c r="CW158" s="202"/>
      <c r="CX158" s="202"/>
      <c r="CY158" s="202"/>
      <c r="CZ158" s="202"/>
      <c r="DA158" s="202"/>
      <c r="DB158" s="202"/>
      <c r="DC158" s="202"/>
      <c r="DD158" s="202"/>
      <c r="DE158" s="202"/>
      <c r="DF158" s="202"/>
      <c r="DG158" s="202"/>
      <c r="DH158" s="202"/>
      <c r="DI158" s="202"/>
      <c r="DJ158" s="202"/>
      <c r="DK158" s="202"/>
      <c r="DL158" s="202"/>
      <c r="DM158" s="202"/>
      <c r="DN158" s="202"/>
      <c r="DO158" s="202"/>
      <c r="DP158" s="202"/>
      <c r="DQ158" s="202"/>
      <c r="DR158" s="202"/>
      <c r="DS158" s="202"/>
      <c r="DT158" s="202"/>
      <c r="DU158" s="202"/>
      <c r="DV158" s="202"/>
      <c r="DW158" s="202"/>
      <c r="DX158" s="202"/>
      <c r="DY158" s="202"/>
      <c r="DZ158" s="202"/>
      <c r="EA158" s="202"/>
      <c r="EB158" s="202"/>
      <c r="EC158" s="202"/>
      <c r="ED158" s="202"/>
      <c r="EE158" s="202"/>
      <c r="EF158" s="202"/>
      <c r="EG158" s="202"/>
      <c r="EH158" s="202"/>
      <c r="EI158" s="202"/>
      <c r="EJ158" s="202"/>
      <c r="EK158" s="202"/>
      <c r="EL158" s="202"/>
      <c r="EM158" s="202"/>
      <c r="EN158" s="202"/>
      <c r="EO158" s="202"/>
      <c r="EP158" s="202"/>
      <c r="EQ158" s="202"/>
      <c r="ER158" s="202"/>
      <c r="ES158" s="202"/>
      <c r="ET158" s="202"/>
      <c r="EU158" s="202"/>
      <c r="EV158" s="202"/>
      <c r="EW158" s="202"/>
      <c r="EX158" s="202"/>
      <c r="EY158" s="202"/>
      <c r="EZ158" s="202"/>
      <c r="FA158" s="202"/>
      <c r="FB158" s="202"/>
      <c r="FC158" s="202"/>
      <c r="FD158" s="202"/>
      <c r="FE158" s="202"/>
      <c r="FF158" s="202"/>
      <c r="FG158" s="202"/>
      <c r="FH158" s="202"/>
      <c r="FI158" s="202"/>
      <c r="FJ158" s="202"/>
      <c r="FK158" s="202"/>
      <c r="FL158" s="202"/>
      <c r="FM158" s="202"/>
      <c r="FN158" s="202"/>
      <c r="FO158" s="202"/>
      <c r="FP158" s="202"/>
      <c r="FQ158" s="202"/>
      <c r="FR158" s="202"/>
      <c r="FS158" s="202"/>
      <c r="FT158" s="202"/>
      <c r="FU158" s="202"/>
      <c r="FV158" s="202"/>
      <c r="FW158" s="202"/>
      <c r="FX158" s="202"/>
      <c r="FY158" s="202"/>
      <c r="FZ158" s="202"/>
      <c r="GA158" s="202"/>
      <c r="GB158" s="202"/>
      <c r="GC158" s="202"/>
      <c r="GD158" s="202"/>
      <c r="GE158" s="202"/>
      <c r="GF158" s="202"/>
      <c r="GG158" s="202"/>
      <c r="GH158" s="202"/>
      <c r="GI158" s="202"/>
      <c r="GJ158" s="202"/>
      <c r="GK158" s="202"/>
      <c r="GL158" s="202"/>
      <c r="GM158" s="202"/>
      <c r="GN158" s="202"/>
      <c r="GO158" s="202"/>
      <c r="GP158" s="202"/>
      <c r="GQ158" s="202"/>
      <c r="GR158" s="202"/>
      <c r="GS158" s="202"/>
      <c r="GT158" s="202"/>
      <c r="GU158" s="202"/>
      <c r="GV158" s="202"/>
      <c r="GW158" s="202"/>
      <c r="GX158" s="202"/>
      <c r="GY158" s="202"/>
      <c r="GZ158" s="202"/>
      <c r="HA158" s="202"/>
      <c r="HB158" s="202"/>
      <c r="HC158" s="202"/>
      <c r="HD158" s="202"/>
      <c r="HE158" s="202"/>
      <c r="HF158" s="202"/>
      <c r="HG158" s="202"/>
      <c r="HH158" s="202"/>
      <c r="HI158" s="202"/>
      <c r="HJ158" s="202"/>
      <c r="HK158" s="202"/>
      <c r="HL158" s="202"/>
      <c r="HM158" s="202"/>
      <c r="HN158" s="202"/>
      <c r="HO158" s="202"/>
      <c r="HP158" s="202"/>
      <c r="HQ158" s="202"/>
      <c r="HR158" s="202"/>
      <c r="HS158" s="202"/>
      <c r="HT158" s="202"/>
      <c r="HU158" s="202"/>
      <c r="HV158" s="202"/>
      <c r="HW158" s="202"/>
      <c r="HX158" s="202"/>
      <c r="HY158" s="202"/>
      <c r="HZ158" s="202"/>
      <c r="IA158" s="202"/>
      <c r="IB158" s="202"/>
      <c r="IC158" s="202"/>
      <c r="ID158" s="202"/>
      <c r="IE158" s="202"/>
      <c r="IF158" s="202"/>
    </row>
    <row r="159" spans="1:240" ht="12.75">
      <c r="A159" s="277"/>
      <c r="B159" s="278"/>
      <c r="C159" s="202"/>
      <c r="D159" s="202"/>
      <c r="E159" s="202"/>
      <c r="F159" s="202"/>
      <c r="G159" s="202"/>
      <c r="H159" s="202"/>
      <c r="I159" s="202"/>
      <c r="J159" s="202"/>
      <c r="K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202"/>
      <c r="AZ159" s="202"/>
      <c r="BA159" s="202"/>
      <c r="BB159" s="202"/>
      <c r="BC159" s="202"/>
      <c r="BD159" s="202"/>
      <c r="BE159" s="202"/>
      <c r="BF159" s="202"/>
      <c r="BG159" s="202"/>
      <c r="BH159" s="202"/>
      <c r="BI159" s="202"/>
      <c r="BJ159" s="202"/>
      <c r="BK159" s="202"/>
      <c r="BL159" s="202"/>
      <c r="BM159" s="202"/>
      <c r="BN159" s="202"/>
      <c r="BO159" s="202"/>
      <c r="BP159" s="202"/>
      <c r="BQ159" s="202"/>
      <c r="BR159" s="202"/>
      <c r="BS159" s="202"/>
      <c r="BT159" s="202"/>
      <c r="BU159" s="202"/>
      <c r="BV159" s="202"/>
      <c r="BW159" s="202"/>
      <c r="BX159" s="202"/>
      <c r="BY159" s="202"/>
      <c r="BZ159" s="202"/>
      <c r="CA159" s="202"/>
      <c r="CB159" s="202"/>
      <c r="CC159" s="202"/>
      <c r="CD159" s="202"/>
      <c r="CE159" s="202"/>
      <c r="CF159" s="202"/>
      <c r="CG159" s="202"/>
      <c r="CH159" s="202"/>
      <c r="CI159" s="202"/>
      <c r="CJ159" s="202"/>
      <c r="CK159" s="202"/>
      <c r="CL159" s="202"/>
      <c r="CM159" s="202"/>
      <c r="CN159" s="202"/>
      <c r="CO159" s="202"/>
      <c r="CP159" s="202"/>
      <c r="CQ159" s="202"/>
      <c r="CR159" s="202"/>
      <c r="CS159" s="202"/>
      <c r="CT159" s="202"/>
      <c r="CU159" s="202"/>
      <c r="CV159" s="202"/>
      <c r="CW159" s="202"/>
      <c r="CX159" s="202"/>
      <c r="CY159" s="202"/>
      <c r="CZ159" s="202"/>
      <c r="DA159" s="202"/>
      <c r="DB159" s="202"/>
      <c r="DC159" s="202"/>
      <c r="DD159" s="202"/>
      <c r="DE159" s="202"/>
      <c r="DF159" s="202"/>
      <c r="DG159" s="202"/>
      <c r="DH159" s="202"/>
      <c r="DI159" s="202"/>
      <c r="DJ159" s="202"/>
      <c r="DK159" s="202"/>
      <c r="DL159" s="202"/>
      <c r="DM159" s="202"/>
      <c r="DN159" s="202"/>
      <c r="DO159" s="202"/>
      <c r="DP159" s="202"/>
      <c r="DQ159" s="202"/>
      <c r="DR159" s="202"/>
      <c r="DS159" s="202"/>
      <c r="DT159" s="202"/>
      <c r="DU159" s="202"/>
      <c r="DV159" s="202"/>
      <c r="DW159" s="202"/>
      <c r="DX159" s="202"/>
      <c r="DY159" s="202"/>
      <c r="DZ159" s="202"/>
      <c r="EA159" s="202"/>
      <c r="EB159" s="202"/>
      <c r="EC159" s="202"/>
      <c r="ED159" s="202"/>
      <c r="EE159" s="202"/>
      <c r="EF159" s="202"/>
      <c r="EG159" s="202"/>
      <c r="EH159" s="202"/>
      <c r="EI159" s="202"/>
      <c r="EJ159" s="202"/>
      <c r="EK159" s="202"/>
      <c r="EL159" s="202"/>
      <c r="EM159" s="202"/>
      <c r="EN159" s="202"/>
      <c r="EO159" s="202"/>
      <c r="EP159" s="202"/>
      <c r="EQ159" s="202"/>
      <c r="ER159" s="202"/>
      <c r="ES159" s="202"/>
      <c r="ET159" s="202"/>
      <c r="EU159" s="202"/>
      <c r="EV159" s="202"/>
      <c r="EW159" s="202"/>
      <c r="EX159" s="202"/>
      <c r="EY159" s="202"/>
      <c r="EZ159" s="202"/>
      <c r="FA159" s="202"/>
      <c r="FB159" s="202"/>
      <c r="FC159" s="202"/>
      <c r="FD159" s="202"/>
      <c r="FE159" s="202"/>
      <c r="FF159" s="202"/>
      <c r="FG159" s="202"/>
      <c r="FH159" s="202"/>
      <c r="FI159" s="202"/>
      <c r="FJ159" s="202"/>
      <c r="FK159" s="202"/>
      <c r="FL159" s="202"/>
      <c r="FM159" s="202"/>
      <c r="FN159" s="202"/>
      <c r="FO159" s="202"/>
      <c r="FP159" s="202"/>
      <c r="FQ159" s="202"/>
      <c r="FR159" s="202"/>
      <c r="FS159" s="202"/>
      <c r="FT159" s="202"/>
      <c r="FU159" s="202"/>
      <c r="FV159" s="202"/>
      <c r="FW159" s="202"/>
      <c r="FX159" s="202"/>
      <c r="FY159" s="202"/>
      <c r="FZ159" s="202"/>
      <c r="GA159" s="202"/>
      <c r="GB159" s="202"/>
      <c r="GC159" s="202"/>
      <c r="GD159" s="202"/>
      <c r="GE159" s="202"/>
      <c r="GF159" s="202"/>
      <c r="GG159" s="202"/>
      <c r="GH159" s="202"/>
      <c r="GI159" s="202"/>
      <c r="GJ159" s="202"/>
      <c r="GK159" s="202"/>
      <c r="GL159" s="202"/>
      <c r="GM159" s="202"/>
      <c r="GN159" s="202"/>
      <c r="GO159" s="202"/>
      <c r="GP159" s="202"/>
      <c r="GQ159" s="202"/>
      <c r="GR159" s="202"/>
      <c r="GS159" s="202"/>
      <c r="GT159" s="202"/>
      <c r="GU159" s="202"/>
      <c r="GV159" s="202"/>
      <c r="GW159" s="202"/>
      <c r="GX159" s="202"/>
      <c r="GY159" s="202"/>
      <c r="GZ159" s="202"/>
      <c r="HA159" s="202"/>
      <c r="HB159" s="202"/>
      <c r="HC159" s="202"/>
      <c r="HD159" s="202"/>
      <c r="HE159" s="202"/>
      <c r="HF159" s="202"/>
      <c r="HG159" s="202"/>
      <c r="HH159" s="202"/>
      <c r="HI159" s="202"/>
      <c r="HJ159" s="202"/>
      <c r="HK159" s="202"/>
      <c r="HL159" s="202"/>
      <c r="HM159" s="202"/>
      <c r="HN159" s="202"/>
      <c r="HO159" s="202"/>
      <c r="HP159" s="202"/>
      <c r="HQ159" s="202"/>
      <c r="HR159" s="202"/>
      <c r="HS159" s="202"/>
      <c r="HT159" s="202"/>
      <c r="HU159" s="202"/>
      <c r="HV159" s="202"/>
      <c r="HW159" s="202"/>
      <c r="HX159" s="202"/>
      <c r="HY159" s="202"/>
      <c r="HZ159" s="202"/>
      <c r="IA159" s="202"/>
      <c r="IB159" s="202"/>
      <c r="IC159" s="202"/>
      <c r="ID159" s="202"/>
      <c r="IE159" s="202"/>
      <c r="IF159" s="202"/>
    </row>
    <row r="160" spans="1:240" ht="12.75">
      <c r="A160" s="277"/>
      <c r="B160" s="278"/>
      <c r="C160" s="202"/>
      <c r="D160" s="202"/>
      <c r="E160" s="202"/>
      <c r="F160" s="202"/>
      <c r="G160" s="202"/>
      <c r="H160" s="202"/>
      <c r="I160" s="202"/>
      <c r="J160" s="202"/>
      <c r="K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c r="AT160" s="202"/>
      <c r="AU160" s="202"/>
      <c r="AV160" s="202"/>
      <c r="AW160" s="202"/>
      <c r="AX160" s="202"/>
      <c r="AY160" s="202"/>
      <c r="AZ160" s="202"/>
      <c r="BA160" s="202"/>
      <c r="BB160" s="202"/>
      <c r="BC160" s="202"/>
      <c r="BD160" s="202"/>
      <c r="BE160" s="202"/>
      <c r="BF160" s="202"/>
      <c r="BG160" s="202"/>
      <c r="BH160" s="202"/>
      <c r="BI160" s="202"/>
      <c r="BJ160" s="202"/>
      <c r="BK160" s="202"/>
      <c r="BL160" s="202"/>
      <c r="BM160" s="202"/>
      <c r="BN160" s="202"/>
      <c r="BO160" s="202"/>
      <c r="BP160" s="202"/>
      <c r="BQ160" s="202"/>
      <c r="BR160" s="202"/>
      <c r="BS160" s="202"/>
      <c r="BT160" s="202"/>
      <c r="BU160" s="202"/>
      <c r="BV160" s="202"/>
      <c r="BW160" s="202"/>
      <c r="BX160" s="202"/>
      <c r="BY160" s="202"/>
      <c r="BZ160" s="202"/>
      <c r="CA160" s="202"/>
      <c r="CB160" s="202"/>
      <c r="CC160" s="202"/>
      <c r="CD160" s="202"/>
      <c r="CE160" s="202"/>
      <c r="CF160" s="202"/>
      <c r="CG160" s="202"/>
      <c r="CH160" s="202"/>
      <c r="CI160" s="202"/>
      <c r="CJ160" s="202"/>
      <c r="CK160" s="202"/>
      <c r="CL160" s="202"/>
      <c r="CM160" s="202"/>
      <c r="CN160" s="202"/>
      <c r="CO160" s="202"/>
      <c r="CP160" s="202"/>
      <c r="CQ160" s="202"/>
      <c r="CR160" s="202"/>
      <c r="CS160" s="202"/>
      <c r="CT160" s="202"/>
      <c r="CU160" s="202"/>
      <c r="CV160" s="202"/>
      <c r="CW160" s="202"/>
      <c r="CX160" s="202"/>
      <c r="CY160" s="202"/>
      <c r="CZ160" s="202"/>
      <c r="DA160" s="202"/>
      <c r="DB160" s="202"/>
      <c r="DC160" s="202"/>
      <c r="DD160" s="202"/>
      <c r="DE160" s="202"/>
      <c r="DF160" s="202"/>
      <c r="DG160" s="202"/>
      <c r="DH160" s="202"/>
      <c r="DI160" s="202"/>
      <c r="DJ160" s="202"/>
      <c r="DK160" s="202"/>
      <c r="DL160" s="202"/>
      <c r="DM160" s="202"/>
      <c r="DN160" s="202"/>
      <c r="DO160" s="202"/>
      <c r="DP160" s="202"/>
      <c r="DQ160" s="202"/>
      <c r="DR160" s="202"/>
      <c r="DS160" s="202"/>
      <c r="DT160" s="202"/>
      <c r="DU160" s="202"/>
      <c r="DV160" s="202"/>
      <c r="DW160" s="202"/>
      <c r="DX160" s="202"/>
      <c r="DY160" s="202"/>
      <c r="DZ160" s="202"/>
      <c r="EA160" s="202"/>
      <c r="EB160" s="202"/>
      <c r="EC160" s="202"/>
      <c r="ED160" s="202"/>
      <c r="EE160" s="202"/>
      <c r="EF160" s="202"/>
      <c r="EG160" s="202"/>
      <c r="EH160" s="202"/>
      <c r="EI160" s="202"/>
      <c r="EJ160" s="202"/>
      <c r="EK160" s="202"/>
      <c r="EL160" s="202"/>
      <c r="EM160" s="202"/>
      <c r="EN160" s="202"/>
      <c r="EO160" s="202"/>
      <c r="EP160" s="202"/>
      <c r="EQ160" s="202"/>
      <c r="ER160" s="202"/>
      <c r="ES160" s="202"/>
      <c r="ET160" s="202"/>
      <c r="EU160" s="202"/>
      <c r="EV160" s="202"/>
      <c r="EW160" s="202"/>
      <c r="EX160" s="202"/>
      <c r="EY160" s="202"/>
      <c r="EZ160" s="202"/>
      <c r="FA160" s="202"/>
      <c r="FB160" s="202"/>
      <c r="FC160" s="202"/>
      <c r="FD160" s="202"/>
      <c r="FE160" s="202"/>
      <c r="FF160" s="202"/>
      <c r="FG160" s="202"/>
      <c r="FH160" s="202"/>
      <c r="FI160" s="202"/>
      <c r="FJ160" s="202"/>
      <c r="FK160" s="202"/>
      <c r="FL160" s="202"/>
      <c r="FM160" s="202"/>
      <c r="FN160" s="202"/>
      <c r="FO160" s="202"/>
      <c r="FP160" s="202"/>
      <c r="FQ160" s="202"/>
      <c r="FR160" s="202"/>
      <c r="FS160" s="202"/>
      <c r="FT160" s="202"/>
      <c r="FU160" s="202"/>
      <c r="FV160" s="202"/>
      <c r="FW160" s="202"/>
      <c r="FX160" s="202"/>
      <c r="FY160" s="202"/>
      <c r="FZ160" s="202"/>
      <c r="GA160" s="202"/>
      <c r="GB160" s="202"/>
      <c r="GC160" s="202"/>
      <c r="GD160" s="202"/>
      <c r="GE160" s="202"/>
      <c r="GF160" s="202"/>
      <c r="GG160" s="202"/>
      <c r="GH160" s="202"/>
      <c r="GI160" s="202"/>
      <c r="GJ160" s="202"/>
      <c r="GK160" s="202"/>
      <c r="GL160" s="202"/>
      <c r="GM160" s="202"/>
      <c r="GN160" s="202"/>
      <c r="GO160" s="202"/>
      <c r="GP160" s="202"/>
      <c r="GQ160" s="202"/>
      <c r="GR160" s="202"/>
      <c r="GS160" s="202"/>
      <c r="GT160" s="202"/>
      <c r="GU160" s="202"/>
      <c r="GV160" s="202"/>
      <c r="GW160" s="202"/>
      <c r="GX160" s="202"/>
      <c r="GY160" s="202"/>
      <c r="GZ160" s="202"/>
      <c r="HA160" s="202"/>
      <c r="HB160" s="202"/>
      <c r="HC160" s="202"/>
      <c r="HD160" s="202"/>
      <c r="HE160" s="202"/>
      <c r="HF160" s="202"/>
      <c r="HG160" s="202"/>
      <c r="HH160" s="202"/>
      <c r="HI160" s="202"/>
      <c r="HJ160" s="202"/>
      <c r="HK160" s="202"/>
      <c r="HL160" s="202"/>
      <c r="HM160" s="202"/>
      <c r="HN160" s="202"/>
      <c r="HO160" s="202"/>
      <c r="HP160" s="202"/>
      <c r="HQ160" s="202"/>
      <c r="HR160" s="202"/>
      <c r="HS160" s="202"/>
      <c r="HT160" s="202"/>
      <c r="HU160" s="202"/>
      <c r="HV160" s="202"/>
      <c r="HW160" s="202"/>
      <c r="HX160" s="202"/>
      <c r="HY160" s="202"/>
      <c r="HZ160" s="202"/>
      <c r="IA160" s="202"/>
      <c r="IB160" s="202"/>
      <c r="IC160" s="202"/>
      <c r="ID160" s="202"/>
      <c r="IE160" s="202"/>
      <c r="IF160" s="202"/>
    </row>
    <row r="161" spans="1:240" ht="12.75">
      <c r="A161" s="277"/>
      <c r="B161" s="278"/>
      <c r="C161" s="202"/>
      <c r="D161" s="202"/>
      <c r="E161" s="202"/>
      <c r="F161" s="202"/>
      <c r="G161" s="202"/>
      <c r="H161" s="202"/>
      <c r="I161" s="202"/>
      <c r="J161" s="202"/>
      <c r="K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c r="AX161" s="202"/>
      <c r="AY161" s="202"/>
      <c r="AZ161" s="202"/>
      <c r="BA161" s="202"/>
      <c r="BB161" s="202"/>
      <c r="BC161" s="202"/>
      <c r="BD161" s="202"/>
      <c r="BE161" s="202"/>
      <c r="BF161" s="202"/>
      <c r="BG161" s="202"/>
      <c r="BH161" s="202"/>
      <c r="BI161" s="202"/>
      <c r="BJ161" s="202"/>
      <c r="BK161" s="202"/>
      <c r="BL161" s="202"/>
      <c r="BM161" s="202"/>
      <c r="BN161" s="202"/>
      <c r="BO161" s="202"/>
      <c r="BP161" s="202"/>
      <c r="BQ161" s="202"/>
      <c r="BR161" s="202"/>
      <c r="BS161" s="202"/>
      <c r="BT161" s="202"/>
      <c r="BU161" s="202"/>
      <c r="BV161" s="202"/>
      <c r="BW161" s="202"/>
      <c r="BX161" s="202"/>
      <c r="BY161" s="202"/>
      <c r="BZ161" s="202"/>
      <c r="CA161" s="202"/>
      <c r="CB161" s="202"/>
      <c r="CC161" s="202"/>
      <c r="CD161" s="202"/>
      <c r="CE161" s="202"/>
      <c r="CF161" s="202"/>
      <c r="CG161" s="202"/>
      <c r="CH161" s="202"/>
      <c r="CI161" s="202"/>
      <c r="CJ161" s="202"/>
      <c r="CK161" s="202"/>
      <c r="CL161" s="202"/>
      <c r="CM161" s="202"/>
      <c r="CN161" s="202"/>
      <c r="CO161" s="202"/>
      <c r="CP161" s="202"/>
      <c r="CQ161" s="202"/>
      <c r="CR161" s="202"/>
      <c r="CS161" s="202"/>
      <c r="CT161" s="202"/>
      <c r="CU161" s="202"/>
      <c r="CV161" s="202"/>
      <c r="CW161" s="202"/>
      <c r="CX161" s="202"/>
      <c r="CY161" s="202"/>
      <c r="CZ161" s="202"/>
      <c r="DA161" s="202"/>
      <c r="DB161" s="202"/>
      <c r="DC161" s="202"/>
      <c r="DD161" s="202"/>
      <c r="DE161" s="202"/>
      <c r="DF161" s="202"/>
      <c r="DG161" s="202"/>
      <c r="DH161" s="202"/>
      <c r="DI161" s="202"/>
      <c r="DJ161" s="202"/>
      <c r="DK161" s="202"/>
      <c r="DL161" s="202"/>
      <c r="DM161" s="202"/>
      <c r="DN161" s="202"/>
      <c r="DO161" s="202"/>
      <c r="DP161" s="202"/>
      <c r="DQ161" s="202"/>
      <c r="DR161" s="202"/>
      <c r="DS161" s="202"/>
      <c r="DT161" s="202"/>
      <c r="DU161" s="202"/>
      <c r="DV161" s="202"/>
      <c r="DW161" s="202"/>
      <c r="DX161" s="202"/>
      <c r="DY161" s="202"/>
      <c r="DZ161" s="202"/>
      <c r="EA161" s="202"/>
      <c r="EB161" s="202"/>
      <c r="EC161" s="202"/>
      <c r="ED161" s="202"/>
      <c r="EE161" s="202"/>
      <c r="EF161" s="202"/>
      <c r="EG161" s="202"/>
      <c r="EH161" s="202"/>
      <c r="EI161" s="202"/>
      <c r="EJ161" s="202"/>
      <c r="EK161" s="202"/>
      <c r="EL161" s="202"/>
      <c r="EM161" s="202"/>
      <c r="EN161" s="202"/>
      <c r="EO161" s="202"/>
      <c r="EP161" s="202"/>
      <c r="EQ161" s="202"/>
      <c r="ER161" s="202"/>
      <c r="ES161" s="202"/>
      <c r="ET161" s="202"/>
      <c r="EU161" s="202"/>
      <c r="EV161" s="202"/>
      <c r="EW161" s="202"/>
      <c r="EX161" s="202"/>
      <c r="EY161" s="202"/>
      <c r="EZ161" s="202"/>
      <c r="FA161" s="202"/>
      <c r="FB161" s="202"/>
      <c r="FC161" s="202"/>
      <c r="FD161" s="202"/>
      <c r="FE161" s="202"/>
      <c r="FF161" s="202"/>
      <c r="FG161" s="202"/>
      <c r="FH161" s="202"/>
      <c r="FI161" s="202"/>
      <c r="FJ161" s="202"/>
      <c r="FK161" s="202"/>
      <c r="FL161" s="202"/>
      <c r="FM161" s="202"/>
      <c r="FN161" s="202"/>
      <c r="FO161" s="202"/>
      <c r="FP161" s="202"/>
      <c r="FQ161" s="202"/>
      <c r="FR161" s="202"/>
      <c r="FS161" s="202"/>
      <c r="FT161" s="202"/>
      <c r="FU161" s="202"/>
      <c r="FV161" s="202"/>
      <c r="FW161" s="202"/>
      <c r="FX161" s="202"/>
      <c r="FY161" s="202"/>
      <c r="FZ161" s="202"/>
      <c r="GA161" s="202"/>
      <c r="GB161" s="202"/>
      <c r="GC161" s="202"/>
      <c r="GD161" s="202"/>
      <c r="GE161" s="202"/>
      <c r="GF161" s="202"/>
      <c r="GG161" s="202"/>
      <c r="GH161" s="202"/>
      <c r="GI161" s="202"/>
      <c r="GJ161" s="202"/>
      <c r="GK161" s="202"/>
      <c r="GL161" s="202"/>
      <c r="GM161" s="202"/>
      <c r="GN161" s="202"/>
      <c r="GO161" s="202"/>
      <c r="GP161" s="202"/>
      <c r="GQ161" s="202"/>
      <c r="GR161" s="202"/>
      <c r="GS161" s="202"/>
      <c r="GT161" s="202"/>
      <c r="GU161" s="202"/>
      <c r="GV161" s="202"/>
      <c r="GW161" s="202"/>
      <c r="GX161" s="202"/>
      <c r="GY161" s="202"/>
      <c r="GZ161" s="202"/>
      <c r="HA161" s="202"/>
      <c r="HB161" s="202"/>
      <c r="HC161" s="202"/>
      <c r="HD161" s="202"/>
      <c r="HE161" s="202"/>
      <c r="HF161" s="202"/>
      <c r="HG161" s="202"/>
      <c r="HH161" s="202"/>
      <c r="HI161" s="202"/>
      <c r="HJ161" s="202"/>
      <c r="HK161" s="202"/>
      <c r="HL161" s="202"/>
      <c r="HM161" s="202"/>
      <c r="HN161" s="202"/>
      <c r="HO161" s="202"/>
      <c r="HP161" s="202"/>
      <c r="HQ161" s="202"/>
      <c r="HR161" s="202"/>
      <c r="HS161" s="202"/>
      <c r="HT161" s="202"/>
      <c r="HU161" s="202"/>
      <c r="HV161" s="202"/>
      <c r="HW161" s="202"/>
      <c r="HX161" s="202"/>
      <c r="HY161" s="202"/>
      <c r="HZ161" s="202"/>
      <c r="IA161" s="202"/>
      <c r="IB161" s="202"/>
      <c r="IC161" s="202"/>
      <c r="ID161" s="202"/>
      <c r="IE161" s="202"/>
      <c r="IF161" s="202"/>
    </row>
    <row r="162" spans="1:240" ht="12.75">
      <c r="A162" s="277"/>
      <c r="B162" s="278"/>
      <c r="C162" s="202"/>
      <c r="D162" s="202"/>
      <c r="E162" s="202"/>
      <c r="F162" s="202"/>
      <c r="G162" s="202"/>
      <c r="H162" s="202"/>
      <c r="I162" s="202"/>
      <c r="J162" s="202"/>
      <c r="K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c r="AZ162" s="202"/>
      <c r="BA162" s="202"/>
      <c r="BB162" s="202"/>
      <c r="BC162" s="202"/>
      <c r="BD162" s="202"/>
      <c r="BE162" s="202"/>
      <c r="BF162" s="202"/>
      <c r="BG162" s="202"/>
      <c r="BH162" s="202"/>
      <c r="BI162" s="202"/>
      <c r="BJ162" s="202"/>
      <c r="BK162" s="202"/>
      <c r="BL162" s="202"/>
      <c r="BM162" s="202"/>
      <c r="BN162" s="202"/>
      <c r="BO162" s="202"/>
      <c r="BP162" s="202"/>
      <c r="BQ162" s="202"/>
      <c r="BR162" s="202"/>
      <c r="BS162" s="202"/>
      <c r="BT162" s="202"/>
      <c r="BU162" s="202"/>
      <c r="BV162" s="202"/>
      <c r="BW162" s="202"/>
      <c r="BX162" s="202"/>
      <c r="BY162" s="202"/>
      <c r="BZ162" s="202"/>
      <c r="CA162" s="202"/>
      <c r="CB162" s="202"/>
      <c r="CC162" s="202"/>
      <c r="CD162" s="202"/>
      <c r="CE162" s="202"/>
      <c r="CF162" s="202"/>
      <c r="CG162" s="202"/>
      <c r="CH162" s="202"/>
      <c r="CI162" s="202"/>
      <c r="CJ162" s="202"/>
      <c r="CK162" s="202"/>
      <c r="CL162" s="202"/>
      <c r="CM162" s="202"/>
      <c r="CN162" s="202"/>
      <c r="CO162" s="202"/>
      <c r="CP162" s="202"/>
      <c r="CQ162" s="202"/>
      <c r="CR162" s="202"/>
      <c r="CS162" s="202"/>
      <c r="CT162" s="202"/>
      <c r="CU162" s="202"/>
      <c r="CV162" s="202"/>
      <c r="CW162" s="202"/>
      <c r="CX162" s="202"/>
      <c r="CY162" s="202"/>
      <c r="CZ162" s="202"/>
      <c r="DA162" s="202"/>
      <c r="DB162" s="202"/>
      <c r="DC162" s="202"/>
      <c r="DD162" s="202"/>
      <c r="DE162" s="202"/>
      <c r="DF162" s="202"/>
      <c r="DG162" s="202"/>
      <c r="DH162" s="202"/>
      <c r="DI162" s="202"/>
      <c r="DJ162" s="202"/>
      <c r="DK162" s="202"/>
      <c r="DL162" s="202"/>
      <c r="DM162" s="202"/>
      <c r="DN162" s="202"/>
      <c r="DO162" s="202"/>
      <c r="DP162" s="202"/>
      <c r="DQ162" s="202"/>
      <c r="DR162" s="202"/>
      <c r="DS162" s="202"/>
      <c r="DT162" s="202"/>
      <c r="DU162" s="202"/>
      <c r="DV162" s="202"/>
      <c r="DW162" s="202"/>
      <c r="DX162" s="202"/>
      <c r="DY162" s="202"/>
      <c r="DZ162" s="202"/>
      <c r="EA162" s="202"/>
      <c r="EB162" s="202"/>
      <c r="EC162" s="202"/>
      <c r="ED162" s="202"/>
      <c r="EE162" s="202"/>
      <c r="EF162" s="202"/>
      <c r="EG162" s="202"/>
      <c r="EH162" s="202"/>
      <c r="EI162" s="202"/>
      <c r="EJ162" s="202"/>
      <c r="EK162" s="202"/>
      <c r="EL162" s="202"/>
      <c r="EM162" s="202"/>
      <c r="EN162" s="202"/>
      <c r="EO162" s="202"/>
      <c r="EP162" s="202"/>
      <c r="EQ162" s="202"/>
      <c r="ER162" s="202"/>
      <c r="ES162" s="202"/>
      <c r="ET162" s="202"/>
      <c r="EU162" s="202"/>
      <c r="EV162" s="202"/>
      <c r="EW162" s="202"/>
      <c r="EX162" s="202"/>
      <c r="EY162" s="202"/>
      <c r="EZ162" s="202"/>
      <c r="FA162" s="202"/>
      <c r="FB162" s="202"/>
      <c r="FC162" s="202"/>
      <c r="FD162" s="202"/>
      <c r="FE162" s="202"/>
      <c r="FF162" s="202"/>
      <c r="FG162" s="202"/>
      <c r="FH162" s="202"/>
      <c r="FI162" s="202"/>
      <c r="FJ162" s="202"/>
      <c r="FK162" s="202"/>
      <c r="FL162" s="202"/>
      <c r="FM162" s="202"/>
      <c r="FN162" s="202"/>
      <c r="FO162" s="202"/>
      <c r="FP162" s="202"/>
      <c r="FQ162" s="202"/>
      <c r="FR162" s="202"/>
      <c r="FS162" s="202"/>
      <c r="FT162" s="202"/>
      <c r="FU162" s="202"/>
      <c r="FV162" s="202"/>
      <c r="FW162" s="202"/>
      <c r="FX162" s="202"/>
      <c r="FY162" s="202"/>
      <c r="FZ162" s="202"/>
      <c r="GA162" s="202"/>
      <c r="GB162" s="202"/>
      <c r="GC162" s="202"/>
      <c r="GD162" s="202"/>
      <c r="GE162" s="202"/>
      <c r="GF162" s="202"/>
      <c r="GG162" s="202"/>
      <c r="GH162" s="202"/>
      <c r="GI162" s="202"/>
      <c r="GJ162" s="202"/>
      <c r="GK162" s="202"/>
      <c r="GL162" s="202"/>
      <c r="GM162" s="202"/>
      <c r="GN162" s="202"/>
      <c r="GO162" s="202"/>
      <c r="GP162" s="202"/>
      <c r="GQ162" s="202"/>
      <c r="GR162" s="202"/>
      <c r="GS162" s="202"/>
      <c r="GT162" s="202"/>
      <c r="GU162" s="202"/>
      <c r="GV162" s="202"/>
      <c r="GW162" s="202"/>
      <c r="GX162" s="202"/>
      <c r="GY162" s="202"/>
      <c r="GZ162" s="202"/>
      <c r="HA162" s="202"/>
      <c r="HB162" s="202"/>
      <c r="HC162" s="202"/>
      <c r="HD162" s="202"/>
      <c r="HE162" s="202"/>
      <c r="HF162" s="202"/>
      <c r="HG162" s="202"/>
      <c r="HH162" s="202"/>
      <c r="HI162" s="202"/>
      <c r="HJ162" s="202"/>
      <c r="HK162" s="202"/>
      <c r="HL162" s="202"/>
      <c r="HM162" s="202"/>
      <c r="HN162" s="202"/>
      <c r="HO162" s="202"/>
      <c r="HP162" s="202"/>
      <c r="HQ162" s="202"/>
      <c r="HR162" s="202"/>
      <c r="HS162" s="202"/>
      <c r="HT162" s="202"/>
      <c r="HU162" s="202"/>
      <c r="HV162" s="202"/>
      <c r="HW162" s="202"/>
      <c r="HX162" s="202"/>
      <c r="HY162" s="202"/>
      <c r="HZ162" s="202"/>
      <c r="IA162" s="202"/>
      <c r="IB162" s="202"/>
      <c r="IC162" s="202"/>
      <c r="ID162" s="202"/>
      <c r="IE162" s="202"/>
      <c r="IF162" s="202"/>
    </row>
    <row r="163" spans="1:240" ht="12.75">
      <c r="A163" s="277"/>
      <c r="B163" s="278"/>
      <c r="C163" s="202"/>
      <c r="D163" s="202"/>
      <c r="E163" s="202"/>
      <c r="F163" s="202"/>
      <c r="G163" s="202"/>
      <c r="H163" s="202"/>
      <c r="I163" s="202"/>
      <c r="J163" s="202"/>
      <c r="K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2"/>
      <c r="BR163" s="202"/>
      <c r="BS163" s="202"/>
      <c r="BT163" s="202"/>
      <c r="BU163" s="202"/>
      <c r="BV163" s="202"/>
      <c r="BW163" s="202"/>
      <c r="BX163" s="202"/>
      <c r="BY163" s="202"/>
      <c r="BZ163" s="202"/>
      <c r="CA163" s="202"/>
      <c r="CB163" s="202"/>
      <c r="CC163" s="202"/>
      <c r="CD163" s="202"/>
      <c r="CE163" s="202"/>
      <c r="CF163" s="202"/>
      <c r="CG163" s="202"/>
      <c r="CH163" s="202"/>
      <c r="CI163" s="202"/>
      <c r="CJ163" s="202"/>
      <c r="CK163" s="202"/>
      <c r="CL163" s="202"/>
      <c r="CM163" s="202"/>
      <c r="CN163" s="202"/>
      <c r="CO163" s="202"/>
      <c r="CP163" s="202"/>
      <c r="CQ163" s="202"/>
      <c r="CR163" s="202"/>
      <c r="CS163" s="202"/>
      <c r="CT163" s="202"/>
      <c r="CU163" s="202"/>
      <c r="CV163" s="202"/>
      <c r="CW163" s="202"/>
      <c r="CX163" s="202"/>
      <c r="CY163" s="202"/>
      <c r="CZ163" s="202"/>
      <c r="DA163" s="202"/>
      <c r="DB163" s="202"/>
      <c r="DC163" s="202"/>
      <c r="DD163" s="202"/>
      <c r="DE163" s="202"/>
      <c r="DF163" s="202"/>
      <c r="DG163" s="202"/>
      <c r="DH163" s="202"/>
      <c r="DI163" s="202"/>
      <c r="DJ163" s="202"/>
      <c r="DK163" s="202"/>
      <c r="DL163" s="202"/>
      <c r="DM163" s="202"/>
      <c r="DN163" s="202"/>
      <c r="DO163" s="202"/>
      <c r="DP163" s="202"/>
      <c r="DQ163" s="202"/>
      <c r="DR163" s="202"/>
      <c r="DS163" s="202"/>
      <c r="DT163" s="202"/>
      <c r="DU163" s="202"/>
      <c r="DV163" s="202"/>
      <c r="DW163" s="202"/>
      <c r="DX163" s="202"/>
      <c r="DY163" s="202"/>
      <c r="DZ163" s="202"/>
      <c r="EA163" s="202"/>
      <c r="EB163" s="202"/>
      <c r="EC163" s="202"/>
      <c r="ED163" s="202"/>
      <c r="EE163" s="202"/>
      <c r="EF163" s="202"/>
      <c r="EG163" s="202"/>
      <c r="EH163" s="202"/>
      <c r="EI163" s="202"/>
      <c r="EJ163" s="202"/>
      <c r="EK163" s="202"/>
      <c r="EL163" s="202"/>
      <c r="EM163" s="202"/>
      <c r="EN163" s="202"/>
      <c r="EO163" s="202"/>
      <c r="EP163" s="202"/>
      <c r="EQ163" s="202"/>
      <c r="ER163" s="202"/>
      <c r="ES163" s="202"/>
      <c r="ET163" s="202"/>
      <c r="EU163" s="202"/>
      <c r="EV163" s="202"/>
      <c r="EW163" s="202"/>
      <c r="EX163" s="202"/>
      <c r="EY163" s="202"/>
      <c r="EZ163" s="202"/>
      <c r="FA163" s="202"/>
      <c r="FB163" s="202"/>
      <c r="FC163" s="202"/>
      <c r="FD163" s="202"/>
      <c r="FE163" s="202"/>
      <c r="FF163" s="202"/>
      <c r="FG163" s="202"/>
      <c r="FH163" s="202"/>
      <c r="FI163" s="202"/>
      <c r="FJ163" s="202"/>
      <c r="FK163" s="202"/>
      <c r="FL163" s="202"/>
      <c r="FM163" s="202"/>
      <c r="FN163" s="202"/>
      <c r="FO163" s="202"/>
      <c r="FP163" s="202"/>
      <c r="FQ163" s="202"/>
      <c r="FR163" s="202"/>
      <c r="FS163" s="202"/>
      <c r="FT163" s="202"/>
      <c r="FU163" s="202"/>
      <c r="FV163" s="202"/>
      <c r="FW163" s="202"/>
      <c r="FX163" s="202"/>
      <c r="FY163" s="202"/>
      <c r="FZ163" s="202"/>
      <c r="GA163" s="202"/>
      <c r="GB163" s="202"/>
      <c r="GC163" s="202"/>
      <c r="GD163" s="202"/>
      <c r="GE163" s="202"/>
      <c r="GF163" s="202"/>
      <c r="GG163" s="202"/>
      <c r="GH163" s="202"/>
      <c r="GI163" s="202"/>
      <c r="GJ163" s="202"/>
      <c r="GK163" s="202"/>
      <c r="GL163" s="202"/>
      <c r="GM163" s="202"/>
      <c r="GN163" s="202"/>
      <c r="GO163" s="202"/>
      <c r="GP163" s="202"/>
      <c r="GQ163" s="202"/>
      <c r="GR163" s="202"/>
      <c r="GS163" s="202"/>
      <c r="GT163" s="202"/>
      <c r="GU163" s="202"/>
      <c r="GV163" s="202"/>
      <c r="GW163" s="202"/>
      <c r="GX163" s="202"/>
      <c r="GY163" s="202"/>
      <c r="GZ163" s="202"/>
      <c r="HA163" s="202"/>
      <c r="HB163" s="202"/>
      <c r="HC163" s="202"/>
      <c r="HD163" s="202"/>
      <c r="HE163" s="202"/>
      <c r="HF163" s="202"/>
      <c r="HG163" s="202"/>
      <c r="HH163" s="202"/>
      <c r="HI163" s="202"/>
      <c r="HJ163" s="202"/>
      <c r="HK163" s="202"/>
      <c r="HL163" s="202"/>
      <c r="HM163" s="202"/>
      <c r="HN163" s="202"/>
      <c r="HO163" s="202"/>
      <c r="HP163" s="202"/>
      <c r="HQ163" s="202"/>
      <c r="HR163" s="202"/>
      <c r="HS163" s="202"/>
      <c r="HT163" s="202"/>
      <c r="HU163" s="202"/>
      <c r="HV163" s="202"/>
      <c r="HW163" s="202"/>
      <c r="HX163" s="202"/>
      <c r="HY163" s="202"/>
      <c r="HZ163" s="202"/>
      <c r="IA163" s="202"/>
      <c r="IB163" s="202"/>
      <c r="IC163" s="202"/>
      <c r="ID163" s="202"/>
      <c r="IE163" s="202"/>
      <c r="IF163" s="202"/>
    </row>
    <row r="164" spans="1:240" ht="12.75">
      <c r="A164" s="277"/>
      <c r="B164" s="278"/>
      <c r="C164" s="202"/>
      <c r="D164" s="202"/>
      <c r="E164" s="202"/>
      <c r="F164" s="202"/>
      <c r="G164" s="202"/>
      <c r="H164" s="202"/>
      <c r="I164" s="202"/>
      <c r="J164" s="202"/>
      <c r="K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c r="BC164" s="202"/>
      <c r="BD164" s="202"/>
      <c r="BE164" s="202"/>
      <c r="BF164" s="202"/>
      <c r="BG164" s="202"/>
      <c r="BH164" s="202"/>
      <c r="BI164" s="202"/>
      <c r="BJ164" s="202"/>
      <c r="BK164" s="202"/>
      <c r="BL164" s="202"/>
      <c r="BM164" s="202"/>
      <c r="BN164" s="202"/>
      <c r="BO164" s="202"/>
      <c r="BP164" s="202"/>
      <c r="BQ164" s="202"/>
      <c r="BR164" s="202"/>
      <c r="BS164" s="202"/>
      <c r="BT164" s="202"/>
      <c r="BU164" s="202"/>
      <c r="BV164" s="202"/>
      <c r="BW164" s="202"/>
      <c r="BX164" s="202"/>
      <c r="BY164" s="202"/>
      <c r="BZ164" s="202"/>
      <c r="CA164" s="202"/>
      <c r="CB164" s="202"/>
      <c r="CC164" s="202"/>
      <c r="CD164" s="202"/>
      <c r="CE164" s="202"/>
      <c r="CF164" s="202"/>
      <c r="CG164" s="202"/>
      <c r="CH164" s="202"/>
      <c r="CI164" s="202"/>
      <c r="CJ164" s="202"/>
      <c r="CK164" s="202"/>
      <c r="CL164" s="202"/>
      <c r="CM164" s="202"/>
      <c r="CN164" s="202"/>
      <c r="CO164" s="202"/>
      <c r="CP164" s="202"/>
      <c r="CQ164" s="202"/>
      <c r="CR164" s="202"/>
      <c r="CS164" s="202"/>
      <c r="CT164" s="202"/>
      <c r="CU164" s="202"/>
      <c r="CV164" s="202"/>
      <c r="CW164" s="202"/>
      <c r="CX164" s="202"/>
      <c r="CY164" s="202"/>
      <c r="CZ164" s="202"/>
      <c r="DA164" s="202"/>
      <c r="DB164" s="202"/>
      <c r="DC164" s="202"/>
      <c r="DD164" s="202"/>
      <c r="DE164" s="202"/>
      <c r="DF164" s="202"/>
      <c r="DG164" s="202"/>
      <c r="DH164" s="202"/>
      <c r="DI164" s="202"/>
      <c r="DJ164" s="202"/>
      <c r="DK164" s="202"/>
      <c r="DL164" s="202"/>
      <c r="DM164" s="202"/>
      <c r="DN164" s="202"/>
      <c r="DO164" s="202"/>
      <c r="DP164" s="202"/>
      <c r="DQ164" s="202"/>
      <c r="DR164" s="202"/>
      <c r="DS164" s="202"/>
      <c r="DT164" s="202"/>
      <c r="DU164" s="202"/>
      <c r="DV164" s="202"/>
      <c r="DW164" s="202"/>
      <c r="DX164" s="202"/>
      <c r="DY164" s="202"/>
      <c r="DZ164" s="202"/>
      <c r="EA164" s="202"/>
      <c r="EB164" s="202"/>
      <c r="EC164" s="202"/>
      <c r="ED164" s="202"/>
      <c r="EE164" s="202"/>
      <c r="EF164" s="202"/>
      <c r="EG164" s="202"/>
      <c r="EH164" s="202"/>
      <c r="EI164" s="202"/>
      <c r="EJ164" s="202"/>
      <c r="EK164" s="202"/>
      <c r="EL164" s="202"/>
      <c r="EM164" s="202"/>
      <c r="EN164" s="202"/>
      <c r="EO164" s="202"/>
      <c r="EP164" s="202"/>
      <c r="EQ164" s="202"/>
      <c r="ER164" s="202"/>
      <c r="ES164" s="202"/>
      <c r="ET164" s="202"/>
      <c r="EU164" s="202"/>
      <c r="EV164" s="202"/>
      <c r="EW164" s="202"/>
      <c r="EX164" s="202"/>
      <c r="EY164" s="202"/>
      <c r="EZ164" s="202"/>
      <c r="FA164" s="202"/>
      <c r="FB164" s="202"/>
      <c r="FC164" s="202"/>
      <c r="FD164" s="202"/>
      <c r="FE164" s="202"/>
      <c r="FF164" s="202"/>
      <c r="FG164" s="202"/>
      <c r="FH164" s="202"/>
      <c r="FI164" s="202"/>
      <c r="FJ164" s="202"/>
      <c r="FK164" s="202"/>
      <c r="FL164" s="202"/>
      <c r="FM164" s="202"/>
      <c r="FN164" s="202"/>
      <c r="FO164" s="202"/>
      <c r="FP164" s="202"/>
      <c r="FQ164" s="202"/>
      <c r="FR164" s="202"/>
      <c r="FS164" s="202"/>
      <c r="FT164" s="202"/>
      <c r="FU164" s="202"/>
      <c r="FV164" s="202"/>
      <c r="FW164" s="202"/>
      <c r="FX164" s="202"/>
      <c r="FY164" s="202"/>
      <c r="FZ164" s="202"/>
      <c r="GA164" s="202"/>
      <c r="GB164" s="202"/>
      <c r="GC164" s="202"/>
      <c r="GD164" s="202"/>
      <c r="GE164" s="202"/>
      <c r="GF164" s="202"/>
      <c r="GG164" s="202"/>
      <c r="GH164" s="202"/>
      <c r="GI164" s="202"/>
      <c r="GJ164" s="202"/>
      <c r="GK164" s="202"/>
      <c r="GL164" s="202"/>
      <c r="GM164" s="202"/>
      <c r="GN164" s="202"/>
      <c r="GO164" s="202"/>
      <c r="GP164" s="202"/>
      <c r="GQ164" s="202"/>
      <c r="GR164" s="202"/>
      <c r="GS164" s="202"/>
      <c r="GT164" s="202"/>
      <c r="GU164" s="202"/>
      <c r="GV164" s="202"/>
      <c r="GW164" s="202"/>
      <c r="GX164" s="202"/>
      <c r="GY164" s="202"/>
      <c r="GZ164" s="202"/>
      <c r="HA164" s="202"/>
      <c r="HB164" s="202"/>
      <c r="HC164" s="202"/>
      <c r="HD164" s="202"/>
      <c r="HE164" s="202"/>
      <c r="HF164" s="202"/>
      <c r="HG164" s="202"/>
      <c r="HH164" s="202"/>
      <c r="HI164" s="202"/>
      <c r="HJ164" s="202"/>
      <c r="HK164" s="202"/>
      <c r="HL164" s="202"/>
      <c r="HM164" s="202"/>
      <c r="HN164" s="202"/>
      <c r="HO164" s="202"/>
      <c r="HP164" s="202"/>
      <c r="HQ164" s="202"/>
      <c r="HR164" s="202"/>
      <c r="HS164" s="202"/>
      <c r="HT164" s="202"/>
      <c r="HU164" s="202"/>
      <c r="HV164" s="202"/>
      <c r="HW164" s="202"/>
      <c r="HX164" s="202"/>
      <c r="HY164" s="202"/>
      <c r="HZ164" s="202"/>
      <c r="IA164" s="202"/>
      <c r="IB164" s="202"/>
      <c r="IC164" s="202"/>
      <c r="ID164" s="202"/>
      <c r="IE164" s="202"/>
      <c r="IF164" s="202"/>
    </row>
    <row r="165" spans="1:240" ht="12.75">
      <c r="A165" s="277"/>
      <c r="B165" s="278"/>
      <c r="C165" s="202"/>
      <c r="D165" s="202"/>
      <c r="E165" s="202"/>
      <c r="F165" s="202"/>
      <c r="G165" s="202"/>
      <c r="H165" s="202"/>
      <c r="I165" s="202"/>
      <c r="J165" s="202"/>
      <c r="K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2"/>
      <c r="AY165" s="202"/>
      <c r="AZ165" s="202"/>
      <c r="BA165" s="202"/>
      <c r="BB165" s="202"/>
      <c r="BC165" s="202"/>
      <c r="BD165" s="202"/>
      <c r="BE165" s="202"/>
      <c r="BF165" s="202"/>
      <c r="BG165" s="202"/>
      <c r="BH165" s="202"/>
      <c r="BI165" s="202"/>
      <c r="BJ165" s="202"/>
      <c r="BK165" s="202"/>
      <c r="BL165" s="202"/>
      <c r="BM165" s="202"/>
      <c r="BN165" s="202"/>
      <c r="BO165" s="202"/>
      <c r="BP165" s="202"/>
      <c r="BQ165" s="202"/>
      <c r="BR165" s="202"/>
      <c r="BS165" s="202"/>
      <c r="BT165" s="202"/>
      <c r="BU165" s="202"/>
      <c r="BV165" s="202"/>
      <c r="BW165" s="202"/>
      <c r="BX165" s="202"/>
      <c r="BY165" s="202"/>
      <c r="BZ165" s="202"/>
      <c r="CA165" s="202"/>
      <c r="CB165" s="202"/>
      <c r="CC165" s="202"/>
      <c r="CD165" s="202"/>
      <c r="CE165" s="202"/>
      <c r="CF165" s="202"/>
      <c r="CG165" s="202"/>
      <c r="CH165" s="202"/>
      <c r="CI165" s="202"/>
      <c r="CJ165" s="202"/>
      <c r="CK165" s="202"/>
      <c r="CL165" s="202"/>
      <c r="CM165" s="202"/>
      <c r="CN165" s="202"/>
      <c r="CO165" s="202"/>
      <c r="CP165" s="202"/>
      <c r="CQ165" s="202"/>
      <c r="CR165" s="202"/>
      <c r="CS165" s="202"/>
      <c r="CT165" s="202"/>
      <c r="CU165" s="202"/>
      <c r="CV165" s="202"/>
      <c r="CW165" s="202"/>
      <c r="CX165" s="202"/>
      <c r="CY165" s="202"/>
      <c r="CZ165" s="202"/>
      <c r="DA165" s="202"/>
      <c r="DB165" s="202"/>
      <c r="DC165" s="202"/>
      <c r="DD165" s="202"/>
      <c r="DE165" s="202"/>
      <c r="DF165" s="202"/>
      <c r="DG165" s="202"/>
      <c r="DH165" s="202"/>
      <c r="DI165" s="202"/>
      <c r="DJ165" s="202"/>
      <c r="DK165" s="202"/>
      <c r="DL165" s="202"/>
      <c r="DM165" s="202"/>
      <c r="DN165" s="202"/>
      <c r="DO165" s="202"/>
      <c r="DP165" s="202"/>
      <c r="DQ165" s="202"/>
      <c r="DR165" s="202"/>
      <c r="DS165" s="202"/>
      <c r="DT165" s="202"/>
      <c r="DU165" s="202"/>
      <c r="DV165" s="202"/>
      <c r="DW165" s="202"/>
      <c r="DX165" s="202"/>
      <c r="DY165" s="202"/>
      <c r="DZ165" s="202"/>
      <c r="EA165" s="202"/>
      <c r="EB165" s="202"/>
      <c r="EC165" s="202"/>
      <c r="ED165" s="202"/>
      <c r="EE165" s="202"/>
      <c r="EF165" s="202"/>
      <c r="EG165" s="202"/>
      <c r="EH165" s="202"/>
      <c r="EI165" s="202"/>
      <c r="EJ165" s="202"/>
      <c r="EK165" s="202"/>
      <c r="EL165" s="202"/>
      <c r="EM165" s="202"/>
      <c r="EN165" s="202"/>
      <c r="EO165" s="202"/>
      <c r="EP165" s="202"/>
      <c r="EQ165" s="202"/>
      <c r="ER165" s="202"/>
      <c r="ES165" s="202"/>
      <c r="ET165" s="202"/>
      <c r="EU165" s="202"/>
      <c r="EV165" s="202"/>
      <c r="EW165" s="202"/>
      <c r="EX165" s="202"/>
      <c r="EY165" s="202"/>
      <c r="EZ165" s="202"/>
      <c r="FA165" s="202"/>
      <c r="FB165" s="202"/>
      <c r="FC165" s="202"/>
      <c r="FD165" s="202"/>
      <c r="FE165" s="202"/>
      <c r="FF165" s="202"/>
      <c r="FG165" s="202"/>
      <c r="FH165" s="202"/>
      <c r="FI165" s="202"/>
      <c r="FJ165" s="202"/>
      <c r="FK165" s="202"/>
      <c r="FL165" s="202"/>
      <c r="FM165" s="202"/>
      <c r="FN165" s="202"/>
      <c r="FO165" s="202"/>
      <c r="FP165" s="202"/>
      <c r="FQ165" s="202"/>
      <c r="FR165" s="202"/>
      <c r="FS165" s="202"/>
      <c r="FT165" s="202"/>
      <c r="FU165" s="202"/>
      <c r="FV165" s="202"/>
      <c r="FW165" s="202"/>
      <c r="FX165" s="202"/>
      <c r="FY165" s="202"/>
      <c r="FZ165" s="202"/>
      <c r="GA165" s="202"/>
      <c r="GB165" s="202"/>
      <c r="GC165" s="202"/>
      <c r="GD165" s="202"/>
      <c r="GE165" s="202"/>
      <c r="GF165" s="202"/>
      <c r="GG165" s="202"/>
      <c r="GH165" s="202"/>
      <c r="GI165" s="202"/>
      <c r="GJ165" s="202"/>
      <c r="GK165" s="202"/>
      <c r="GL165" s="202"/>
      <c r="GM165" s="202"/>
      <c r="GN165" s="202"/>
      <c r="GO165" s="202"/>
      <c r="GP165" s="202"/>
      <c r="GQ165" s="202"/>
      <c r="GR165" s="202"/>
      <c r="GS165" s="202"/>
      <c r="GT165" s="202"/>
      <c r="GU165" s="202"/>
      <c r="GV165" s="202"/>
      <c r="GW165" s="202"/>
      <c r="GX165" s="202"/>
      <c r="GY165" s="202"/>
      <c r="GZ165" s="202"/>
      <c r="HA165" s="202"/>
      <c r="HB165" s="202"/>
      <c r="HC165" s="202"/>
      <c r="HD165" s="202"/>
      <c r="HE165" s="202"/>
      <c r="HF165" s="202"/>
      <c r="HG165" s="202"/>
      <c r="HH165" s="202"/>
      <c r="HI165" s="202"/>
      <c r="HJ165" s="202"/>
      <c r="HK165" s="202"/>
      <c r="HL165" s="202"/>
      <c r="HM165" s="202"/>
      <c r="HN165" s="202"/>
      <c r="HO165" s="202"/>
      <c r="HP165" s="202"/>
      <c r="HQ165" s="202"/>
      <c r="HR165" s="202"/>
      <c r="HS165" s="202"/>
      <c r="HT165" s="202"/>
      <c r="HU165" s="202"/>
      <c r="HV165" s="202"/>
      <c r="HW165" s="202"/>
      <c r="HX165" s="202"/>
      <c r="HY165" s="202"/>
      <c r="HZ165" s="202"/>
      <c r="IA165" s="202"/>
      <c r="IB165" s="202"/>
      <c r="IC165" s="202"/>
      <c r="ID165" s="202"/>
      <c r="IE165" s="202"/>
      <c r="IF165" s="202"/>
    </row>
    <row r="166" spans="1:240" ht="12.75">
      <c r="A166" s="277"/>
      <c r="B166" s="278"/>
      <c r="C166" s="202"/>
      <c r="D166" s="202"/>
      <c r="E166" s="202"/>
      <c r="F166" s="202"/>
      <c r="G166" s="202"/>
      <c r="H166" s="202"/>
      <c r="I166" s="202"/>
      <c r="J166" s="202"/>
      <c r="K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c r="BP166" s="202"/>
      <c r="BQ166" s="202"/>
      <c r="BR166" s="202"/>
      <c r="BS166" s="202"/>
      <c r="BT166" s="202"/>
      <c r="BU166" s="202"/>
      <c r="BV166" s="202"/>
      <c r="BW166" s="202"/>
      <c r="BX166" s="202"/>
      <c r="BY166" s="202"/>
      <c r="BZ166" s="202"/>
      <c r="CA166" s="202"/>
      <c r="CB166" s="202"/>
      <c r="CC166" s="202"/>
      <c r="CD166" s="202"/>
      <c r="CE166" s="202"/>
      <c r="CF166" s="202"/>
      <c r="CG166" s="202"/>
      <c r="CH166" s="202"/>
      <c r="CI166" s="202"/>
      <c r="CJ166" s="202"/>
      <c r="CK166" s="202"/>
      <c r="CL166" s="202"/>
      <c r="CM166" s="202"/>
      <c r="CN166" s="202"/>
      <c r="CO166" s="202"/>
      <c r="CP166" s="202"/>
      <c r="CQ166" s="202"/>
      <c r="CR166" s="202"/>
      <c r="CS166" s="202"/>
      <c r="CT166" s="202"/>
      <c r="CU166" s="202"/>
      <c r="CV166" s="202"/>
      <c r="CW166" s="202"/>
      <c r="CX166" s="202"/>
      <c r="CY166" s="202"/>
      <c r="CZ166" s="202"/>
      <c r="DA166" s="202"/>
      <c r="DB166" s="202"/>
      <c r="DC166" s="202"/>
      <c r="DD166" s="202"/>
      <c r="DE166" s="202"/>
      <c r="DF166" s="202"/>
      <c r="DG166" s="202"/>
      <c r="DH166" s="202"/>
      <c r="DI166" s="202"/>
      <c r="DJ166" s="202"/>
      <c r="DK166" s="202"/>
      <c r="DL166" s="202"/>
      <c r="DM166" s="202"/>
      <c r="DN166" s="202"/>
      <c r="DO166" s="202"/>
      <c r="DP166" s="202"/>
      <c r="DQ166" s="202"/>
      <c r="DR166" s="202"/>
      <c r="DS166" s="202"/>
      <c r="DT166" s="202"/>
      <c r="DU166" s="202"/>
      <c r="DV166" s="202"/>
      <c r="DW166" s="202"/>
      <c r="DX166" s="202"/>
      <c r="DY166" s="202"/>
      <c r="DZ166" s="202"/>
      <c r="EA166" s="202"/>
      <c r="EB166" s="202"/>
      <c r="EC166" s="202"/>
      <c r="ED166" s="202"/>
      <c r="EE166" s="202"/>
      <c r="EF166" s="202"/>
      <c r="EG166" s="202"/>
      <c r="EH166" s="202"/>
      <c r="EI166" s="202"/>
      <c r="EJ166" s="202"/>
      <c r="EK166" s="202"/>
      <c r="EL166" s="202"/>
      <c r="EM166" s="202"/>
      <c r="EN166" s="202"/>
      <c r="EO166" s="202"/>
      <c r="EP166" s="202"/>
      <c r="EQ166" s="202"/>
      <c r="ER166" s="202"/>
      <c r="ES166" s="202"/>
      <c r="ET166" s="202"/>
      <c r="EU166" s="202"/>
      <c r="EV166" s="202"/>
      <c r="EW166" s="202"/>
      <c r="EX166" s="202"/>
      <c r="EY166" s="202"/>
      <c r="EZ166" s="202"/>
      <c r="FA166" s="202"/>
      <c r="FB166" s="202"/>
      <c r="FC166" s="202"/>
      <c r="FD166" s="202"/>
      <c r="FE166" s="202"/>
      <c r="FF166" s="202"/>
      <c r="FG166" s="202"/>
      <c r="FH166" s="202"/>
      <c r="FI166" s="202"/>
      <c r="FJ166" s="202"/>
      <c r="FK166" s="202"/>
      <c r="FL166" s="202"/>
      <c r="FM166" s="202"/>
      <c r="FN166" s="202"/>
      <c r="FO166" s="202"/>
      <c r="FP166" s="202"/>
      <c r="FQ166" s="202"/>
      <c r="FR166" s="202"/>
      <c r="FS166" s="202"/>
      <c r="FT166" s="202"/>
      <c r="FU166" s="202"/>
      <c r="FV166" s="202"/>
      <c r="FW166" s="202"/>
      <c r="FX166" s="202"/>
      <c r="FY166" s="202"/>
      <c r="FZ166" s="202"/>
      <c r="GA166" s="202"/>
      <c r="GB166" s="202"/>
      <c r="GC166" s="202"/>
      <c r="GD166" s="202"/>
      <c r="GE166" s="202"/>
      <c r="GF166" s="202"/>
      <c r="GG166" s="202"/>
      <c r="GH166" s="202"/>
      <c r="GI166" s="202"/>
      <c r="GJ166" s="202"/>
      <c r="GK166" s="202"/>
      <c r="GL166" s="202"/>
      <c r="GM166" s="202"/>
      <c r="GN166" s="202"/>
      <c r="GO166" s="202"/>
      <c r="GP166" s="202"/>
      <c r="GQ166" s="202"/>
      <c r="GR166" s="202"/>
      <c r="GS166" s="202"/>
      <c r="GT166" s="202"/>
      <c r="GU166" s="202"/>
      <c r="GV166" s="202"/>
      <c r="GW166" s="202"/>
      <c r="GX166" s="202"/>
      <c r="GY166" s="202"/>
      <c r="GZ166" s="202"/>
      <c r="HA166" s="202"/>
      <c r="HB166" s="202"/>
      <c r="HC166" s="202"/>
      <c r="HD166" s="202"/>
      <c r="HE166" s="202"/>
      <c r="HF166" s="202"/>
      <c r="HG166" s="202"/>
      <c r="HH166" s="202"/>
      <c r="HI166" s="202"/>
      <c r="HJ166" s="202"/>
      <c r="HK166" s="202"/>
      <c r="HL166" s="202"/>
      <c r="HM166" s="202"/>
      <c r="HN166" s="202"/>
      <c r="HO166" s="202"/>
      <c r="HP166" s="202"/>
      <c r="HQ166" s="202"/>
      <c r="HR166" s="202"/>
      <c r="HS166" s="202"/>
      <c r="HT166" s="202"/>
      <c r="HU166" s="202"/>
      <c r="HV166" s="202"/>
      <c r="HW166" s="202"/>
      <c r="HX166" s="202"/>
      <c r="HY166" s="202"/>
      <c r="HZ166" s="202"/>
      <c r="IA166" s="202"/>
      <c r="IB166" s="202"/>
      <c r="IC166" s="202"/>
      <c r="ID166" s="202"/>
      <c r="IE166" s="202"/>
      <c r="IF166" s="202"/>
    </row>
    <row r="167" spans="1:240" ht="12.75">
      <c r="A167" s="277"/>
      <c r="B167" s="278"/>
      <c r="C167" s="202"/>
      <c r="D167" s="202"/>
      <c r="E167" s="202"/>
      <c r="F167" s="202"/>
      <c r="G167" s="202"/>
      <c r="H167" s="202"/>
      <c r="I167" s="202"/>
      <c r="J167" s="202"/>
      <c r="K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c r="AX167" s="202"/>
      <c r="AY167" s="202"/>
      <c r="AZ167" s="202"/>
      <c r="BA167" s="202"/>
      <c r="BB167" s="202"/>
      <c r="BC167" s="202"/>
      <c r="BD167" s="202"/>
      <c r="BE167" s="202"/>
      <c r="BF167" s="202"/>
      <c r="BG167" s="202"/>
      <c r="BH167" s="202"/>
      <c r="BI167" s="202"/>
      <c r="BJ167" s="202"/>
      <c r="BK167" s="202"/>
      <c r="BL167" s="202"/>
      <c r="BM167" s="202"/>
      <c r="BN167" s="202"/>
      <c r="BO167" s="202"/>
      <c r="BP167" s="202"/>
      <c r="BQ167" s="202"/>
      <c r="BR167" s="202"/>
      <c r="BS167" s="202"/>
      <c r="BT167" s="202"/>
      <c r="BU167" s="202"/>
      <c r="BV167" s="202"/>
      <c r="BW167" s="202"/>
      <c r="BX167" s="202"/>
      <c r="BY167" s="202"/>
      <c r="BZ167" s="202"/>
      <c r="CA167" s="202"/>
      <c r="CB167" s="202"/>
      <c r="CC167" s="202"/>
      <c r="CD167" s="202"/>
      <c r="CE167" s="202"/>
      <c r="CF167" s="202"/>
      <c r="CG167" s="202"/>
      <c r="CH167" s="202"/>
      <c r="CI167" s="202"/>
      <c r="CJ167" s="202"/>
      <c r="CK167" s="202"/>
      <c r="CL167" s="202"/>
      <c r="CM167" s="202"/>
      <c r="CN167" s="202"/>
      <c r="CO167" s="202"/>
      <c r="CP167" s="202"/>
      <c r="CQ167" s="202"/>
      <c r="CR167" s="202"/>
      <c r="CS167" s="202"/>
      <c r="CT167" s="202"/>
      <c r="CU167" s="202"/>
      <c r="CV167" s="202"/>
      <c r="CW167" s="202"/>
      <c r="CX167" s="202"/>
      <c r="CY167" s="202"/>
      <c r="CZ167" s="202"/>
      <c r="DA167" s="202"/>
      <c r="DB167" s="202"/>
      <c r="DC167" s="202"/>
      <c r="DD167" s="202"/>
      <c r="DE167" s="202"/>
      <c r="DF167" s="202"/>
      <c r="DG167" s="202"/>
      <c r="DH167" s="202"/>
      <c r="DI167" s="202"/>
      <c r="DJ167" s="202"/>
      <c r="DK167" s="202"/>
      <c r="DL167" s="202"/>
      <c r="DM167" s="202"/>
      <c r="DN167" s="202"/>
      <c r="DO167" s="202"/>
      <c r="DP167" s="202"/>
      <c r="DQ167" s="202"/>
      <c r="DR167" s="202"/>
      <c r="DS167" s="202"/>
      <c r="DT167" s="202"/>
      <c r="DU167" s="202"/>
      <c r="DV167" s="202"/>
      <c r="DW167" s="202"/>
      <c r="DX167" s="202"/>
      <c r="DY167" s="202"/>
      <c r="DZ167" s="202"/>
      <c r="EA167" s="202"/>
      <c r="EB167" s="202"/>
      <c r="EC167" s="202"/>
      <c r="ED167" s="202"/>
      <c r="EE167" s="202"/>
      <c r="EF167" s="202"/>
      <c r="EG167" s="202"/>
      <c r="EH167" s="202"/>
      <c r="EI167" s="202"/>
      <c r="EJ167" s="202"/>
      <c r="EK167" s="202"/>
      <c r="EL167" s="202"/>
      <c r="EM167" s="202"/>
      <c r="EN167" s="202"/>
      <c r="EO167" s="202"/>
      <c r="EP167" s="202"/>
      <c r="EQ167" s="202"/>
      <c r="ER167" s="202"/>
      <c r="ES167" s="202"/>
      <c r="ET167" s="202"/>
      <c r="EU167" s="202"/>
      <c r="EV167" s="202"/>
      <c r="EW167" s="202"/>
      <c r="EX167" s="202"/>
      <c r="EY167" s="202"/>
      <c r="EZ167" s="202"/>
      <c r="FA167" s="202"/>
      <c r="FB167" s="202"/>
      <c r="FC167" s="202"/>
      <c r="FD167" s="202"/>
      <c r="FE167" s="202"/>
      <c r="FF167" s="202"/>
      <c r="FG167" s="202"/>
      <c r="FH167" s="202"/>
      <c r="FI167" s="202"/>
      <c r="FJ167" s="202"/>
      <c r="FK167" s="202"/>
      <c r="FL167" s="202"/>
      <c r="FM167" s="202"/>
      <c r="FN167" s="202"/>
      <c r="FO167" s="202"/>
      <c r="FP167" s="202"/>
      <c r="FQ167" s="202"/>
      <c r="FR167" s="202"/>
      <c r="FS167" s="202"/>
      <c r="FT167" s="202"/>
      <c r="FU167" s="202"/>
      <c r="FV167" s="202"/>
      <c r="FW167" s="202"/>
      <c r="FX167" s="202"/>
      <c r="FY167" s="202"/>
      <c r="FZ167" s="202"/>
      <c r="GA167" s="202"/>
      <c r="GB167" s="202"/>
      <c r="GC167" s="202"/>
      <c r="GD167" s="202"/>
      <c r="GE167" s="202"/>
      <c r="GF167" s="202"/>
      <c r="GG167" s="202"/>
      <c r="GH167" s="202"/>
      <c r="GI167" s="202"/>
      <c r="GJ167" s="202"/>
      <c r="GK167" s="202"/>
      <c r="GL167" s="202"/>
      <c r="GM167" s="202"/>
      <c r="GN167" s="202"/>
      <c r="GO167" s="202"/>
      <c r="GP167" s="202"/>
      <c r="GQ167" s="202"/>
      <c r="GR167" s="202"/>
      <c r="GS167" s="202"/>
      <c r="GT167" s="202"/>
      <c r="GU167" s="202"/>
      <c r="GV167" s="202"/>
      <c r="GW167" s="202"/>
      <c r="GX167" s="202"/>
      <c r="GY167" s="202"/>
      <c r="GZ167" s="202"/>
      <c r="HA167" s="202"/>
      <c r="HB167" s="202"/>
      <c r="HC167" s="202"/>
      <c r="HD167" s="202"/>
      <c r="HE167" s="202"/>
      <c r="HF167" s="202"/>
      <c r="HG167" s="202"/>
      <c r="HH167" s="202"/>
      <c r="HI167" s="202"/>
      <c r="HJ167" s="202"/>
      <c r="HK167" s="202"/>
      <c r="HL167" s="202"/>
      <c r="HM167" s="202"/>
      <c r="HN167" s="202"/>
      <c r="HO167" s="202"/>
      <c r="HP167" s="202"/>
      <c r="HQ167" s="202"/>
      <c r="HR167" s="202"/>
      <c r="HS167" s="202"/>
      <c r="HT167" s="202"/>
      <c r="HU167" s="202"/>
      <c r="HV167" s="202"/>
      <c r="HW167" s="202"/>
      <c r="HX167" s="202"/>
      <c r="HY167" s="202"/>
      <c r="HZ167" s="202"/>
      <c r="IA167" s="202"/>
      <c r="IB167" s="202"/>
      <c r="IC167" s="202"/>
      <c r="ID167" s="202"/>
      <c r="IE167" s="202"/>
      <c r="IF167" s="202"/>
    </row>
    <row r="168" spans="1:240" ht="12.75">
      <c r="A168" s="277"/>
      <c r="B168" s="278"/>
      <c r="C168" s="202"/>
      <c r="D168" s="202"/>
      <c r="E168" s="202"/>
      <c r="F168" s="202"/>
      <c r="G168" s="202"/>
      <c r="H168" s="202"/>
      <c r="I168" s="202"/>
      <c r="J168" s="202"/>
      <c r="K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c r="BC168" s="202"/>
      <c r="BD168" s="202"/>
      <c r="BE168" s="202"/>
      <c r="BF168" s="202"/>
      <c r="BG168" s="202"/>
      <c r="BH168" s="202"/>
      <c r="BI168" s="202"/>
      <c r="BJ168" s="202"/>
      <c r="BK168" s="202"/>
      <c r="BL168" s="202"/>
      <c r="BM168" s="202"/>
      <c r="BN168" s="202"/>
      <c r="BO168" s="202"/>
      <c r="BP168" s="202"/>
      <c r="BQ168" s="202"/>
      <c r="BR168" s="202"/>
      <c r="BS168" s="202"/>
      <c r="BT168" s="202"/>
      <c r="BU168" s="202"/>
      <c r="BV168" s="202"/>
      <c r="BW168" s="202"/>
      <c r="BX168" s="202"/>
      <c r="BY168" s="202"/>
      <c r="BZ168" s="202"/>
      <c r="CA168" s="202"/>
      <c r="CB168" s="202"/>
      <c r="CC168" s="202"/>
      <c r="CD168" s="202"/>
      <c r="CE168" s="202"/>
      <c r="CF168" s="202"/>
      <c r="CG168" s="202"/>
      <c r="CH168" s="202"/>
      <c r="CI168" s="202"/>
      <c r="CJ168" s="202"/>
      <c r="CK168" s="202"/>
      <c r="CL168" s="202"/>
      <c r="CM168" s="202"/>
      <c r="CN168" s="202"/>
      <c r="CO168" s="202"/>
      <c r="CP168" s="202"/>
      <c r="CQ168" s="202"/>
      <c r="CR168" s="202"/>
      <c r="CS168" s="202"/>
      <c r="CT168" s="202"/>
      <c r="CU168" s="202"/>
      <c r="CV168" s="202"/>
      <c r="CW168" s="202"/>
      <c r="CX168" s="202"/>
      <c r="CY168" s="202"/>
      <c r="CZ168" s="202"/>
      <c r="DA168" s="202"/>
      <c r="DB168" s="202"/>
      <c r="DC168" s="202"/>
      <c r="DD168" s="202"/>
      <c r="DE168" s="202"/>
      <c r="DF168" s="202"/>
      <c r="DG168" s="202"/>
      <c r="DH168" s="202"/>
      <c r="DI168" s="202"/>
      <c r="DJ168" s="202"/>
      <c r="DK168" s="202"/>
      <c r="DL168" s="202"/>
      <c r="DM168" s="202"/>
      <c r="DN168" s="202"/>
      <c r="DO168" s="202"/>
      <c r="DP168" s="202"/>
      <c r="DQ168" s="202"/>
      <c r="DR168" s="202"/>
      <c r="DS168" s="202"/>
      <c r="DT168" s="202"/>
      <c r="DU168" s="202"/>
      <c r="DV168" s="202"/>
      <c r="DW168" s="202"/>
      <c r="DX168" s="202"/>
      <c r="DY168" s="202"/>
      <c r="DZ168" s="202"/>
      <c r="EA168" s="202"/>
      <c r="EB168" s="202"/>
      <c r="EC168" s="202"/>
      <c r="ED168" s="202"/>
      <c r="EE168" s="202"/>
      <c r="EF168" s="202"/>
      <c r="EG168" s="202"/>
      <c r="EH168" s="202"/>
      <c r="EI168" s="202"/>
      <c r="EJ168" s="202"/>
      <c r="EK168" s="202"/>
      <c r="EL168" s="202"/>
      <c r="EM168" s="202"/>
      <c r="EN168" s="202"/>
      <c r="EO168" s="202"/>
      <c r="EP168" s="202"/>
      <c r="EQ168" s="202"/>
      <c r="ER168" s="202"/>
      <c r="ES168" s="202"/>
      <c r="ET168" s="202"/>
      <c r="EU168" s="202"/>
      <c r="EV168" s="202"/>
      <c r="EW168" s="202"/>
      <c r="EX168" s="202"/>
      <c r="EY168" s="202"/>
      <c r="EZ168" s="202"/>
      <c r="FA168" s="202"/>
      <c r="FB168" s="202"/>
      <c r="FC168" s="202"/>
      <c r="FD168" s="202"/>
      <c r="FE168" s="202"/>
      <c r="FF168" s="202"/>
      <c r="FG168" s="202"/>
      <c r="FH168" s="202"/>
      <c r="FI168" s="202"/>
      <c r="FJ168" s="202"/>
      <c r="FK168" s="202"/>
      <c r="FL168" s="202"/>
      <c r="FM168" s="202"/>
      <c r="FN168" s="202"/>
      <c r="FO168" s="202"/>
      <c r="FP168" s="202"/>
      <c r="FQ168" s="202"/>
      <c r="FR168" s="202"/>
      <c r="FS168" s="202"/>
      <c r="FT168" s="202"/>
      <c r="FU168" s="202"/>
      <c r="FV168" s="202"/>
      <c r="FW168" s="202"/>
      <c r="FX168" s="202"/>
      <c r="FY168" s="202"/>
      <c r="FZ168" s="202"/>
      <c r="GA168" s="202"/>
      <c r="GB168" s="202"/>
      <c r="GC168" s="202"/>
      <c r="GD168" s="202"/>
      <c r="GE168" s="202"/>
      <c r="GF168" s="202"/>
      <c r="GG168" s="202"/>
      <c r="GH168" s="202"/>
      <c r="GI168" s="202"/>
      <c r="GJ168" s="202"/>
      <c r="GK168" s="202"/>
      <c r="GL168" s="202"/>
      <c r="GM168" s="202"/>
      <c r="GN168" s="202"/>
      <c r="GO168" s="202"/>
      <c r="GP168" s="202"/>
      <c r="GQ168" s="202"/>
      <c r="GR168" s="202"/>
      <c r="GS168" s="202"/>
      <c r="GT168" s="202"/>
      <c r="GU168" s="202"/>
      <c r="GV168" s="202"/>
      <c r="GW168" s="202"/>
      <c r="GX168" s="202"/>
      <c r="GY168" s="202"/>
      <c r="GZ168" s="202"/>
      <c r="HA168" s="202"/>
      <c r="HB168" s="202"/>
      <c r="HC168" s="202"/>
      <c r="HD168" s="202"/>
      <c r="HE168" s="202"/>
      <c r="HF168" s="202"/>
      <c r="HG168" s="202"/>
      <c r="HH168" s="202"/>
      <c r="HI168" s="202"/>
      <c r="HJ168" s="202"/>
      <c r="HK168" s="202"/>
      <c r="HL168" s="202"/>
      <c r="HM168" s="202"/>
      <c r="HN168" s="202"/>
      <c r="HO168" s="202"/>
      <c r="HP168" s="202"/>
      <c r="HQ168" s="202"/>
      <c r="HR168" s="202"/>
      <c r="HS168" s="202"/>
      <c r="HT168" s="202"/>
      <c r="HU168" s="202"/>
      <c r="HV168" s="202"/>
      <c r="HW168" s="202"/>
      <c r="HX168" s="202"/>
      <c r="HY168" s="202"/>
      <c r="HZ168" s="202"/>
      <c r="IA168" s="202"/>
      <c r="IB168" s="202"/>
      <c r="IC168" s="202"/>
      <c r="ID168" s="202"/>
      <c r="IE168" s="202"/>
      <c r="IF168" s="202"/>
    </row>
    <row r="169" spans="1:240" ht="12.75">
      <c r="A169" s="277"/>
      <c r="B169" s="278"/>
      <c r="C169" s="202"/>
      <c r="D169" s="202"/>
      <c r="E169" s="202"/>
      <c r="F169" s="202"/>
      <c r="G169" s="202"/>
      <c r="H169" s="202"/>
      <c r="I169" s="202"/>
      <c r="J169" s="202"/>
      <c r="K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2"/>
      <c r="BP169" s="202"/>
      <c r="BQ169" s="202"/>
      <c r="BR169" s="202"/>
      <c r="BS169" s="202"/>
      <c r="BT169" s="202"/>
      <c r="BU169" s="202"/>
      <c r="BV169" s="202"/>
      <c r="BW169" s="202"/>
      <c r="BX169" s="202"/>
      <c r="BY169" s="202"/>
      <c r="BZ169" s="202"/>
      <c r="CA169" s="202"/>
      <c r="CB169" s="202"/>
      <c r="CC169" s="202"/>
      <c r="CD169" s="202"/>
      <c r="CE169" s="202"/>
      <c r="CF169" s="202"/>
      <c r="CG169" s="202"/>
      <c r="CH169" s="202"/>
      <c r="CI169" s="202"/>
      <c r="CJ169" s="202"/>
      <c r="CK169" s="202"/>
      <c r="CL169" s="202"/>
      <c r="CM169" s="202"/>
      <c r="CN169" s="202"/>
      <c r="CO169" s="202"/>
      <c r="CP169" s="202"/>
      <c r="CQ169" s="202"/>
      <c r="CR169" s="202"/>
      <c r="CS169" s="202"/>
      <c r="CT169" s="202"/>
      <c r="CU169" s="202"/>
      <c r="CV169" s="202"/>
      <c r="CW169" s="202"/>
      <c r="CX169" s="202"/>
      <c r="CY169" s="202"/>
      <c r="CZ169" s="202"/>
      <c r="DA169" s="202"/>
      <c r="DB169" s="202"/>
      <c r="DC169" s="202"/>
      <c r="DD169" s="202"/>
      <c r="DE169" s="202"/>
      <c r="DF169" s="202"/>
      <c r="DG169" s="202"/>
      <c r="DH169" s="202"/>
      <c r="DI169" s="202"/>
      <c r="DJ169" s="202"/>
      <c r="DK169" s="202"/>
      <c r="DL169" s="202"/>
      <c r="DM169" s="202"/>
      <c r="DN169" s="202"/>
      <c r="DO169" s="202"/>
      <c r="DP169" s="202"/>
      <c r="DQ169" s="202"/>
      <c r="DR169" s="202"/>
      <c r="DS169" s="202"/>
      <c r="DT169" s="202"/>
      <c r="DU169" s="202"/>
      <c r="DV169" s="202"/>
      <c r="DW169" s="202"/>
      <c r="DX169" s="202"/>
      <c r="DY169" s="202"/>
      <c r="DZ169" s="202"/>
      <c r="EA169" s="202"/>
      <c r="EB169" s="202"/>
      <c r="EC169" s="202"/>
      <c r="ED169" s="202"/>
      <c r="EE169" s="202"/>
      <c r="EF169" s="202"/>
      <c r="EG169" s="202"/>
      <c r="EH169" s="202"/>
      <c r="EI169" s="202"/>
      <c r="EJ169" s="202"/>
      <c r="EK169" s="202"/>
      <c r="EL169" s="202"/>
      <c r="EM169" s="202"/>
      <c r="EN169" s="202"/>
      <c r="EO169" s="202"/>
      <c r="EP169" s="202"/>
      <c r="EQ169" s="202"/>
      <c r="ER169" s="202"/>
      <c r="ES169" s="202"/>
      <c r="ET169" s="202"/>
      <c r="EU169" s="202"/>
      <c r="EV169" s="202"/>
      <c r="EW169" s="202"/>
      <c r="EX169" s="202"/>
      <c r="EY169" s="202"/>
      <c r="EZ169" s="202"/>
      <c r="FA169" s="202"/>
      <c r="FB169" s="202"/>
      <c r="FC169" s="202"/>
      <c r="FD169" s="202"/>
      <c r="FE169" s="202"/>
      <c r="FF169" s="202"/>
      <c r="FG169" s="202"/>
      <c r="FH169" s="202"/>
      <c r="FI169" s="202"/>
      <c r="FJ169" s="202"/>
      <c r="FK169" s="202"/>
      <c r="FL169" s="202"/>
      <c r="FM169" s="202"/>
      <c r="FN169" s="202"/>
      <c r="FO169" s="202"/>
      <c r="FP169" s="202"/>
      <c r="FQ169" s="202"/>
      <c r="FR169" s="202"/>
      <c r="FS169" s="202"/>
      <c r="FT169" s="202"/>
      <c r="FU169" s="202"/>
      <c r="FV169" s="202"/>
      <c r="FW169" s="202"/>
      <c r="FX169" s="202"/>
      <c r="FY169" s="202"/>
      <c r="FZ169" s="202"/>
      <c r="GA169" s="202"/>
      <c r="GB169" s="202"/>
      <c r="GC169" s="202"/>
      <c r="GD169" s="202"/>
      <c r="GE169" s="202"/>
      <c r="GF169" s="202"/>
      <c r="GG169" s="202"/>
      <c r="GH169" s="202"/>
      <c r="GI169" s="202"/>
      <c r="GJ169" s="202"/>
      <c r="GK169" s="202"/>
      <c r="GL169" s="202"/>
      <c r="GM169" s="202"/>
      <c r="GN169" s="202"/>
      <c r="GO169" s="202"/>
      <c r="GP169" s="202"/>
      <c r="GQ169" s="202"/>
      <c r="GR169" s="202"/>
      <c r="GS169" s="202"/>
      <c r="GT169" s="202"/>
      <c r="GU169" s="202"/>
      <c r="GV169" s="202"/>
      <c r="GW169" s="202"/>
      <c r="GX169" s="202"/>
      <c r="GY169" s="202"/>
      <c r="GZ169" s="202"/>
      <c r="HA169" s="202"/>
      <c r="HB169" s="202"/>
      <c r="HC169" s="202"/>
      <c r="HD169" s="202"/>
      <c r="HE169" s="202"/>
      <c r="HF169" s="202"/>
      <c r="HG169" s="202"/>
      <c r="HH169" s="202"/>
      <c r="HI169" s="202"/>
      <c r="HJ169" s="202"/>
      <c r="HK169" s="202"/>
      <c r="HL169" s="202"/>
      <c r="HM169" s="202"/>
      <c r="HN169" s="202"/>
      <c r="HO169" s="202"/>
      <c r="HP169" s="202"/>
      <c r="HQ169" s="202"/>
      <c r="HR169" s="202"/>
      <c r="HS169" s="202"/>
      <c r="HT169" s="202"/>
      <c r="HU169" s="202"/>
      <c r="HV169" s="202"/>
      <c r="HW169" s="202"/>
      <c r="HX169" s="202"/>
      <c r="HY169" s="202"/>
      <c r="HZ169" s="202"/>
      <c r="IA169" s="202"/>
      <c r="IB169" s="202"/>
      <c r="IC169" s="202"/>
      <c r="ID169" s="202"/>
      <c r="IE169" s="202"/>
      <c r="IF169" s="202"/>
    </row>
    <row r="170" spans="1:240" ht="12.75">
      <c r="A170" s="277"/>
      <c r="B170" s="278"/>
      <c r="C170" s="202"/>
      <c r="D170" s="202"/>
      <c r="E170" s="202"/>
      <c r="F170" s="202"/>
      <c r="G170" s="202"/>
      <c r="H170" s="202"/>
      <c r="I170" s="202"/>
      <c r="J170" s="202"/>
      <c r="K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202"/>
      <c r="BY170" s="202"/>
      <c r="BZ170" s="202"/>
      <c r="CA170" s="202"/>
      <c r="CB170" s="202"/>
      <c r="CC170" s="202"/>
      <c r="CD170" s="202"/>
      <c r="CE170" s="202"/>
      <c r="CF170" s="202"/>
      <c r="CG170" s="202"/>
      <c r="CH170" s="202"/>
      <c r="CI170" s="202"/>
      <c r="CJ170" s="202"/>
      <c r="CK170" s="202"/>
      <c r="CL170" s="202"/>
      <c r="CM170" s="202"/>
      <c r="CN170" s="202"/>
      <c r="CO170" s="202"/>
      <c r="CP170" s="202"/>
      <c r="CQ170" s="202"/>
      <c r="CR170" s="202"/>
      <c r="CS170" s="202"/>
      <c r="CT170" s="202"/>
      <c r="CU170" s="202"/>
      <c r="CV170" s="202"/>
      <c r="CW170" s="202"/>
      <c r="CX170" s="202"/>
      <c r="CY170" s="202"/>
      <c r="CZ170" s="202"/>
      <c r="DA170" s="202"/>
      <c r="DB170" s="202"/>
      <c r="DC170" s="202"/>
      <c r="DD170" s="202"/>
      <c r="DE170" s="202"/>
      <c r="DF170" s="202"/>
      <c r="DG170" s="202"/>
      <c r="DH170" s="202"/>
      <c r="DI170" s="202"/>
      <c r="DJ170" s="202"/>
      <c r="DK170" s="202"/>
      <c r="DL170" s="202"/>
      <c r="DM170" s="202"/>
      <c r="DN170" s="202"/>
      <c r="DO170" s="202"/>
      <c r="DP170" s="202"/>
      <c r="DQ170" s="202"/>
      <c r="DR170" s="202"/>
      <c r="DS170" s="202"/>
      <c r="DT170" s="202"/>
      <c r="DU170" s="202"/>
      <c r="DV170" s="202"/>
      <c r="DW170" s="202"/>
      <c r="DX170" s="202"/>
      <c r="DY170" s="202"/>
      <c r="DZ170" s="202"/>
      <c r="EA170" s="202"/>
      <c r="EB170" s="202"/>
      <c r="EC170" s="202"/>
      <c r="ED170" s="202"/>
      <c r="EE170" s="202"/>
      <c r="EF170" s="202"/>
      <c r="EG170" s="202"/>
      <c r="EH170" s="202"/>
      <c r="EI170" s="202"/>
      <c r="EJ170" s="202"/>
      <c r="EK170" s="202"/>
      <c r="EL170" s="202"/>
      <c r="EM170" s="202"/>
      <c r="EN170" s="202"/>
      <c r="EO170" s="202"/>
      <c r="EP170" s="202"/>
      <c r="EQ170" s="202"/>
      <c r="ER170" s="202"/>
      <c r="ES170" s="202"/>
      <c r="ET170" s="202"/>
      <c r="EU170" s="202"/>
      <c r="EV170" s="202"/>
      <c r="EW170" s="202"/>
      <c r="EX170" s="202"/>
      <c r="EY170" s="202"/>
      <c r="EZ170" s="202"/>
      <c r="FA170" s="202"/>
      <c r="FB170" s="202"/>
      <c r="FC170" s="202"/>
      <c r="FD170" s="202"/>
      <c r="FE170" s="202"/>
      <c r="FF170" s="202"/>
      <c r="FG170" s="202"/>
      <c r="FH170" s="202"/>
      <c r="FI170" s="202"/>
      <c r="FJ170" s="202"/>
      <c r="FK170" s="202"/>
      <c r="FL170" s="202"/>
      <c r="FM170" s="202"/>
      <c r="FN170" s="202"/>
      <c r="FO170" s="202"/>
      <c r="FP170" s="202"/>
      <c r="FQ170" s="202"/>
      <c r="FR170" s="202"/>
      <c r="FS170" s="202"/>
      <c r="FT170" s="202"/>
      <c r="FU170" s="202"/>
      <c r="FV170" s="202"/>
      <c r="FW170" s="202"/>
      <c r="FX170" s="202"/>
      <c r="FY170" s="202"/>
      <c r="FZ170" s="202"/>
      <c r="GA170" s="202"/>
      <c r="GB170" s="202"/>
      <c r="GC170" s="202"/>
      <c r="GD170" s="202"/>
      <c r="GE170" s="202"/>
      <c r="GF170" s="202"/>
      <c r="GG170" s="202"/>
      <c r="GH170" s="202"/>
      <c r="GI170" s="202"/>
      <c r="GJ170" s="202"/>
      <c r="GK170" s="202"/>
      <c r="GL170" s="202"/>
      <c r="GM170" s="202"/>
      <c r="GN170" s="202"/>
      <c r="GO170" s="202"/>
      <c r="GP170" s="202"/>
      <c r="GQ170" s="202"/>
      <c r="GR170" s="202"/>
      <c r="GS170" s="202"/>
      <c r="GT170" s="202"/>
      <c r="GU170" s="202"/>
      <c r="GV170" s="202"/>
      <c r="GW170" s="202"/>
      <c r="GX170" s="202"/>
      <c r="GY170" s="202"/>
      <c r="GZ170" s="202"/>
      <c r="HA170" s="202"/>
      <c r="HB170" s="202"/>
      <c r="HC170" s="202"/>
      <c r="HD170" s="202"/>
      <c r="HE170" s="202"/>
      <c r="HF170" s="202"/>
      <c r="HG170" s="202"/>
      <c r="HH170" s="202"/>
      <c r="HI170" s="202"/>
      <c r="HJ170" s="202"/>
      <c r="HK170" s="202"/>
      <c r="HL170" s="202"/>
      <c r="HM170" s="202"/>
      <c r="HN170" s="202"/>
      <c r="HO170" s="202"/>
      <c r="HP170" s="202"/>
      <c r="HQ170" s="202"/>
      <c r="HR170" s="202"/>
      <c r="HS170" s="202"/>
      <c r="HT170" s="202"/>
      <c r="HU170" s="202"/>
      <c r="HV170" s="202"/>
      <c r="HW170" s="202"/>
      <c r="HX170" s="202"/>
      <c r="HY170" s="202"/>
      <c r="HZ170" s="202"/>
      <c r="IA170" s="202"/>
      <c r="IB170" s="202"/>
      <c r="IC170" s="202"/>
      <c r="ID170" s="202"/>
      <c r="IE170" s="202"/>
      <c r="IF170" s="202"/>
    </row>
    <row r="171" spans="1:240" ht="12.75">
      <c r="A171" s="277"/>
      <c r="B171" s="278"/>
      <c r="C171" s="202"/>
      <c r="D171" s="202"/>
      <c r="E171" s="202"/>
      <c r="F171" s="202"/>
      <c r="G171" s="202"/>
      <c r="H171" s="202"/>
      <c r="I171" s="202"/>
      <c r="J171" s="202"/>
      <c r="K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02"/>
      <c r="CF171" s="202"/>
      <c r="CG171" s="202"/>
      <c r="CH171" s="202"/>
      <c r="CI171" s="202"/>
      <c r="CJ171" s="202"/>
      <c r="CK171" s="202"/>
      <c r="CL171" s="202"/>
      <c r="CM171" s="202"/>
      <c r="CN171" s="202"/>
      <c r="CO171" s="202"/>
      <c r="CP171" s="202"/>
      <c r="CQ171" s="202"/>
      <c r="CR171" s="202"/>
      <c r="CS171" s="202"/>
      <c r="CT171" s="202"/>
      <c r="CU171" s="202"/>
      <c r="CV171" s="202"/>
      <c r="CW171" s="202"/>
      <c r="CX171" s="202"/>
      <c r="CY171" s="202"/>
      <c r="CZ171" s="202"/>
      <c r="DA171" s="202"/>
      <c r="DB171" s="202"/>
      <c r="DC171" s="202"/>
      <c r="DD171" s="202"/>
      <c r="DE171" s="202"/>
      <c r="DF171" s="202"/>
      <c r="DG171" s="202"/>
      <c r="DH171" s="202"/>
      <c r="DI171" s="202"/>
      <c r="DJ171" s="202"/>
      <c r="DK171" s="202"/>
      <c r="DL171" s="202"/>
      <c r="DM171" s="202"/>
      <c r="DN171" s="202"/>
      <c r="DO171" s="202"/>
      <c r="DP171" s="202"/>
      <c r="DQ171" s="202"/>
      <c r="DR171" s="202"/>
      <c r="DS171" s="202"/>
      <c r="DT171" s="202"/>
      <c r="DU171" s="202"/>
      <c r="DV171" s="202"/>
      <c r="DW171" s="202"/>
      <c r="DX171" s="202"/>
      <c r="DY171" s="202"/>
      <c r="DZ171" s="202"/>
      <c r="EA171" s="202"/>
      <c r="EB171" s="202"/>
      <c r="EC171" s="202"/>
      <c r="ED171" s="202"/>
      <c r="EE171" s="202"/>
      <c r="EF171" s="202"/>
      <c r="EG171" s="202"/>
      <c r="EH171" s="202"/>
      <c r="EI171" s="202"/>
      <c r="EJ171" s="202"/>
      <c r="EK171" s="202"/>
      <c r="EL171" s="202"/>
      <c r="EM171" s="202"/>
      <c r="EN171" s="202"/>
      <c r="EO171" s="202"/>
      <c r="EP171" s="202"/>
      <c r="EQ171" s="202"/>
      <c r="ER171" s="202"/>
      <c r="ES171" s="202"/>
      <c r="ET171" s="202"/>
      <c r="EU171" s="202"/>
      <c r="EV171" s="202"/>
      <c r="EW171" s="202"/>
      <c r="EX171" s="202"/>
      <c r="EY171" s="202"/>
      <c r="EZ171" s="202"/>
      <c r="FA171" s="202"/>
      <c r="FB171" s="202"/>
      <c r="FC171" s="202"/>
      <c r="FD171" s="202"/>
      <c r="FE171" s="202"/>
      <c r="FF171" s="202"/>
      <c r="FG171" s="202"/>
      <c r="FH171" s="202"/>
      <c r="FI171" s="202"/>
      <c r="FJ171" s="202"/>
      <c r="FK171" s="202"/>
      <c r="FL171" s="202"/>
      <c r="FM171" s="202"/>
      <c r="FN171" s="202"/>
      <c r="FO171" s="202"/>
      <c r="FP171" s="202"/>
      <c r="FQ171" s="202"/>
      <c r="FR171" s="202"/>
      <c r="FS171" s="202"/>
      <c r="FT171" s="202"/>
      <c r="FU171" s="202"/>
      <c r="FV171" s="202"/>
      <c r="FW171" s="202"/>
      <c r="FX171" s="202"/>
      <c r="FY171" s="202"/>
      <c r="FZ171" s="202"/>
      <c r="GA171" s="202"/>
      <c r="GB171" s="202"/>
      <c r="GC171" s="202"/>
      <c r="GD171" s="202"/>
      <c r="GE171" s="202"/>
      <c r="GF171" s="202"/>
      <c r="GG171" s="202"/>
      <c r="GH171" s="202"/>
      <c r="GI171" s="202"/>
      <c r="GJ171" s="202"/>
      <c r="GK171" s="202"/>
      <c r="GL171" s="202"/>
      <c r="GM171" s="202"/>
      <c r="GN171" s="202"/>
      <c r="GO171" s="202"/>
      <c r="GP171" s="202"/>
      <c r="GQ171" s="202"/>
      <c r="GR171" s="202"/>
      <c r="GS171" s="202"/>
      <c r="GT171" s="202"/>
      <c r="GU171" s="202"/>
      <c r="GV171" s="202"/>
      <c r="GW171" s="202"/>
      <c r="GX171" s="202"/>
      <c r="GY171" s="202"/>
      <c r="GZ171" s="202"/>
      <c r="HA171" s="202"/>
      <c r="HB171" s="202"/>
      <c r="HC171" s="202"/>
      <c r="HD171" s="202"/>
      <c r="HE171" s="202"/>
      <c r="HF171" s="202"/>
      <c r="HG171" s="202"/>
      <c r="HH171" s="202"/>
      <c r="HI171" s="202"/>
      <c r="HJ171" s="202"/>
      <c r="HK171" s="202"/>
      <c r="HL171" s="202"/>
      <c r="HM171" s="202"/>
      <c r="HN171" s="202"/>
      <c r="HO171" s="202"/>
      <c r="HP171" s="202"/>
      <c r="HQ171" s="202"/>
      <c r="HR171" s="202"/>
      <c r="HS171" s="202"/>
      <c r="HT171" s="202"/>
      <c r="HU171" s="202"/>
      <c r="HV171" s="202"/>
      <c r="HW171" s="202"/>
      <c r="HX171" s="202"/>
      <c r="HY171" s="202"/>
      <c r="HZ171" s="202"/>
      <c r="IA171" s="202"/>
      <c r="IB171" s="202"/>
      <c r="IC171" s="202"/>
      <c r="ID171" s="202"/>
      <c r="IE171" s="202"/>
      <c r="IF171" s="202"/>
    </row>
    <row r="172" spans="1:240" ht="12.75">
      <c r="A172" s="277"/>
      <c r="B172" s="278"/>
      <c r="C172" s="202"/>
      <c r="D172" s="202"/>
      <c r="E172" s="202"/>
      <c r="F172" s="202"/>
      <c r="G172" s="202"/>
      <c r="H172" s="202"/>
      <c r="I172" s="202"/>
      <c r="J172" s="202"/>
      <c r="K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Q172" s="202"/>
      <c r="BR172" s="202"/>
      <c r="BS172" s="202"/>
      <c r="BT172" s="202"/>
      <c r="BU172" s="202"/>
      <c r="BV172" s="202"/>
      <c r="BW172" s="202"/>
      <c r="BX172" s="202"/>
      <c r="BY172" s="202"/>
      <c r="BZ172" s="202"/>
      <c r="CA172" s="202"/>
      <c r="CB172" s="202"/>
      <c r="CC172" s="202"/>
      <c r="CD172" s="202"/>
      <c r="CE172" s="202"/>
      <c r="CF172" s="202"/>
      <c r="CG172" s="202"/>
      <c r="CH172" s="202"/>
      <c r="CI172" s="202"/>
      <c r="CJ172" s="202"/>
      <c r="CK172" s="202"/>
      <c r="CL172" s="202"/>
      <c r="CM172" s="202"/>
      <c r="CN172" s="202"/>
      <c r="CO172" s="202"/>
      <c r="CP172" s="202"/>
      <c r="CQ172" s="202"/>
      <c r="CR172" s="202"/>
      <c r="CS172" s="202"/>
      <c r="CT172" s="202"/>
      <c r="CU172" s="202"/>
      <c r="CV172" s="202"/>
      <c r="CW172" s="202"/>
      <c r="CX172" s="202"/>
      <c r="CY172" s="202"/>
      <c r="CZ172" s="202"/>
      <c r="DA172" s="202"/>
      <c r="DB172" s="202"/>
      <c r="DC172" s="202"/>
      <c r="DD172" s="202"/>
      <c r="DE172" s="202"/>
      <c r="DF172" s="202"/>
      <c r="DG172" s="202"/>
      <c r="DH172" s="202"/>
      <c r="DI172" s="202"/>
      <c r="DJ172" s="202"/>
      <c r="DK172" s="202"/>
      <c r="DL172" s="202"/>
      <c r="DM172" s="202"/>
      <c r="DN172" s="202"/>
      <c r="DO172" s="202"/>
      <c r="DP172" s="202"/>
      <c r="DQ172" s="202"/>
      <c r="DR172" s="202"/>
      <c r="DS172" s="202"/>
      <c r="DT172" s="202"/>
      <c r="DU172" s="202"/>
      <c r="DV172" s="202"/>
      <c r="DW172" s="202"/>
      <c r="DX172" s="202"/>
      <c r="DY172" s="202"/>
      <c r="DZ172" s="202"/>
      <c r="EA172" s="202"/>
      <c r="EB172" s="202"/>
      <c r="EC172" s="202"/>
      <c r="ED172" s="202"/>
      <c r="EE172" s="202"/>
      <c r="EF172" s="202"/>
      <c r="EG172" s="202"/>
      <c r="EH172" s="202"/>
      <c r="EI172" s="202"/>
      <c r="EJ172" s="202"/>
      <c r="EK172" s="202"/>
      <c r="EL172" s="202"/>
      <c r="EM172" s="202"/>
      <c r="EN172" s="202"/>
      <c r="EO172" s="202"/>
      <c r="EP172" s="202"/>
      <c r="EQ172" s="202"/>
      <c r="ER172" s="202"/>
      <c r="ES172" s="202"/>
      <c r="ET172" s="202"/>
      <c r="EU172" s="202"/>
      <c r="EV172" s="202"/>
      <c r="EW172" s="202"/>
      <c r="EX172" s="202"/>
      <c r="EY172" s="202"/>
      <c r="EZ172" s="202"/>
      <c r="FA172" s="202"/>
      <c r="FB172" s="202"/>
      <c r="FC172" s="202"/>
      <c r="FD172" s="202"/>
      <c r="FE172" s="202"/>
      <c r="FF172" s="202"/>
      <c r="FG172" s="202"/>
      <c r="FH172" s="202"/>
      <c r="FI172" s="202"/>
      <c r="FJ172" s="202"/>
      <c r="FK172" s="202"/>
      <c r="FL172" s="202"/>
      <c r="FM172" s="202"/>
      <c r="FN172" s="202"/>
      <c r="FO172" s="202"/>
      <c r="FP172" s="202"/>
      <c r="FQ172" s="202"/>
      <c r="FR172" s="202"/>
      <c r="FS172" s="202"/>
      <c r="FT172" s="202"/>
      <c r="FU172" s="202"/>
      <c r="FV172" s="202"/>
      <c r="FW172" s="202"/>
      <c r="FX172" s="202"/>
      <c r="FY172" s="202"/>
      <c r="FZ172" s="202"/>
      <c r="GA172" s="202"/>
      <c r="GB172" s="202"/>
      <c r="GC172" s="202"/>
      <c r="GD172" s="202"/>
      <c r="GE172" s="202"/>
      <c r="GF172" s="202"/>
      <c r="GG172" s="202"/>
      <c r="GH172" s="202"/>
      <c r="GI172" s="202"/>
      <c r="GJ172" s="202"/>
      <c r="GK172" s="202"/>
      <c r="GL172" s="202"/>
      <c r="GM172" s="202"/>
      <c r="GN172" s="202"/>
      <c r="GO172" s="202"/>
      <c r="GP172" s="202"/>
      <c r="GQ172" s="202"/>
      <c r="GR172" s="202"/>
      <c r="GS172" s="202"/>
      <c r="GT172" s="202"/>
      <c r="GU172" s="202"/>
      <c r="GV172" s="202"/>
      <c r="GW172" s="202"/>
      <c r="GX172" s="202"/>
      <c r="GY172" s="202"/>
      <c r="GZ172" s="202"/>
      <c r="HA172" s="202"/>
      <c r="HB172" s="202"/>
      <c r="HC172" s="202"/>
      <c r="HD172" s="202"/>
      <c r="HE172" s="202"/>
      <c r="HF172" s="202"/>
      <c r="HG172" s="202"/>
      <c r="HH172" s="202"/>
      <c r="HI172" s="202"/>
      <c r="HJ172" s="202"/>
      <c r="HK172" s="202"/>
      <c r="HL172" s="202"/>
      <c r="HM172" s="202"/>
      <c r="HN172" s="202"/>
      <c r="HO172" s="202"/>
      <c r="HP172" s="202"/>
      <c r="HQ172" s="202"/>
      <c r="HR172" s="202"/>
      <c r="HS172" s="202"/>
      <c r="HT172" s="202"/>
      <c r="HU172" s="202"/>
      <c r="HV172" s="202"/>
      <c r="HW172" s="202"/>
      <c r="HX172" s="202"/>
      <c r="HY172" s="202"/>
      <c r="HZ172" s="202"/>
      <c r="IA172" s="202"/>
      <c r="IB172" s="202"/>
      <c r="IC172" s="202"/>
      <c r="ID172" s="202"/>
      <c r="IE172" s="202"/>
      <c r="IF172" s="202"/>
    </row>
    <row r="173" spans="1:240" ht="12.75">
      <c r="A173" s="277"/>
      <c r="B173" s="278"/>
      <c r="C173" s="202"/>
      <c r="D173" s="202"/>
      <c r="E173" s="202"/>
      <c r="F173" s="202"/>
      <c r="G173" s="202"/>
      <c r="H173" s="202"/>
      <c r="I173" s="202"/>
      <c r="J173" s="202"/>
      <c r="K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c r="CG173" s="202"/>
      <c r="CH173" s="202"/>
      <c r="CI173" s="202"/>
      <c r="CJ173" s="202"/>
      <c r="CK173" s="202"/>
      <c r="CL173" s="202"/>
      <c r="CM173" s="202"/>
      <c r="CN173" s="202"/>
      <c r="CO173" s="202"/>
      <c r="CP173" s="202"/>
      <c r="CQ173" s="202"/>
      <c r="CR173" s="202"/>
      <c r="CS173" s="202"/>
      <c r="CT173" s="202"/>
      <c r="CU173" s="202"/>
      <c r="CV173" s="202"/>
      <c r="CW173" s="202"/>
      <c r="CX173" s="202"/>
      <c r="CY173" s="202"/>
      <c r="CZ173" s="202"/>
      <c r="DA173" s="202"/>
      <c r="DB173" s="202"/>
      <c r="DC173" s="202"/>
      <c r="DD173" s="202"/>
      <c r="DE173" s="202"/>
      <c r="DF173" s="202"/>
      <c r="DG173" s="202"/>
      <c r="DH173" s="202"/>
      <c r="DI173" s="202"/>
      <c r="DJ173" s="202"/>
      <c r="DK173" s="202"/>
      <c r="DL173" s="202"/>
      <c r="DM173" s="202"/>
      <c r="DN173" s="202"/>
      <c r="DO173" s="202"/>
      <c r="DP173" s="202"/>
      <c r="DQ173" s="202"/>
      <c r="DR173" s="202"/>
      <c r="DS173" s="202"/>
      <c r="DT173" s="202"/>
      <c r="DU173" s="202"/>
      <c r="DV173" s="202"/>
      <c r="DW173" s="202"/>
      <c r="DX173" s="202"/>
      <c r="DY173" s="202"/>
      <c r="DZ173" s="202"/>
      <c r="EA173" s="202"/>
      <c r="EB173" s="202"/>
      <c r="EC173" s="202"/>
      <c r="ED173" s="202"/>
      <c r="EE173" s="202"/>
      <c r="EF173" s="202"/>
      <c r="EG173" s="202"/>
      <c r="EH173" s="202"/>
      <c r="EI173" s="202"/>
      <c r="EJ173" s="202"/>
      <c r="EK173" s="202"/>
      <c r="EL173" s="202"/>
      <c r="EM173" s="202"/>
      <c r="EN173" s="202"/>
      <c r="EO173" s="202"/>
      <c r="EP173" s="202"/>
      <c r="EQ173" s="202"/>
      <c r="ER173" s="202"/>
      <c r="ES173" s="202"/>
      <c r="ET173" s="202"/>
      <c r="EU173" s="202"/>
      <c r="EV173" s="202"/>
      <c r="EW173" s="202"/>
      <c r="EX173" s="202"/>
      <c r="EY173" s="202"/>
      <c r="EZ173" s="202"/>
      <c r="FA173" s="202"/>
      <c r="FB173" s="202"/>
      <c r="FC173" s="202"/>
      <c r="FD173" s="202"/>
      <c r="FE173" s="202"/>
      <c r="FF173" s="202"/>
      <c r="FG173" s="202"/>
      <c r="FH173" s="202"/>
      <c r="FI173" s="202"/>
      <c r="FJ173" s="202"/>
      <c r="FK173" s="202"/>
      <c r="FL173" s="202"/>
      <c r="FM173" s="202"/>
      <c r="FN173" s="202"/>
      <c r="FO173" s="202"/>
      <c r="FP173" s="202"/>
      <c r="FQ173" s="202"/>
      <c r="FR173" s="202"/>
      <c r="FS173" s="202"/>
      <c r="FT173" s="202"/>
      <c r="FU173" s="202"/>
      <c r="FV173" s="202"/>
      <c r="FW173" s="202"/>
      <c r="FX173" s="202"/>
      <c r="FY173" s="202"/>
      <c r="FZ173" s="202"/>
      <c r="GA173" s="202"/>
      <c r="GB173" s="202"/>
      <c r="GC173" s="202"/>
      <c r="GD173" s="202"/>
      <c r="GE173" s="202"/>
      <c r="GF173" s="202"/>
      <c r="GG173" s="202"/>
      <c r="GH173" s="202"/>
      <c r="GI173" s="202"/>
      <c r="GJ173" s="202"/>
      <c r="GK173" s="202"/>
      <c r="GL173" s="202"/>
      <c r="GM173" s="202"/>
      <c r="GN173" s="202"/>
      <c r="GO173" s="202"/>
      <c r="GP173" s="202"/>
      <c r="GQ173" s="202"/>
      <c r="GR173" s="202"/>
      <c r="GS173" s="202"/>
      <c r="GT173" s="202"/>
      <c r="GU173" s="202"/>
      <c r="GV173" s="202"/>
      <c r="GW173" s="202"/>
      <c r="GX173" s="202"/>
      <c r="GY173" s="202"/>
      <c r="GZ173" s="202"/>
      <c r="HA173" s="202"/>
      <c r="HB173" s="202"/>
      <c r="HC173" s="202"/>
      <c r="HD173" s="202"/>
      <c r="HE173" s="202"/>
      <c r="HF173" s="202"/>
      <c r="HG173" s="202"/>
      <c r="HH173" s="202"/>
      <c r="HI173" s="202"/>
      <c r="HJ173" s="202"/>
      <c r="HK173" s="202"/>
      <c r="HL173" s="202"/>
      <c r="HM173" s="202"/>
      <c r="HN173" s="202"/>
      <c r="HO173" s="202"/>
      <c r="HP173" s="202"/>
      <c r="HQ173" s="202"/>
      <c r="HR173" s="202"/>
      <c r="HS173" s="202"/>
      <c r="HT173" s="202"/>
      <c r="HU173" s="202"/>
      <c r="HV173" s="202"/>
      <c r="HW173" s="202"/>
      <c r="HX173" s="202"/>
      <c r="HY173" s="202"/>
      <c r="HZ173" s="202"/>
      <c r="IA173" s="202"/>
      <c r="IB173" s="202"/>
      <c r="IC173" s="202"/>
      <c r="ID173" s="202"/>
      <c r="IE173" s="202"/>
      <c r="IF173" s="202"/>
    </row>
    <row r="174" spans="1:240" ht="12.75">
      <c r="A174" s="277"/>
      <c r="B174" s="278"/>
      <c r="C174" s="202"/>
      <c r="D174" s="202"/>
      <c r="E174" s="202"/>
      <c r="F174" s="202"/>
      <c r="G174" s="202"/>
      <c r="H174" s="202"/>
      <c r="I174" s="202"/>
      <c r="J174" s="202"/>
      <c r="K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c r="CA174" s="202"/>
      <c r="CB174" s="202"/>
      <c r="CC174" s="202"/>
      <c r="CD174" s="202"/>
      <c r="CE174" s="202"/>
      <c r="CF174" s="202"/>
      <c r="CG174" s="202"/>
      <c r="CH174" s="202"/>
      <c r="CI174" s="202"/>
      <c r="CJ174" s="202"/>
      <c r="CK174" s="202"/>
      <c r="CL174" s="202"/>
      <c r="CM174" s="202"/>
      <c r="CN174" s="202"/>
      <c r="CO174" s="202"/>
      <c r="CP174" s="202"/>
      <c r="CQ174" s="202"/>
      <c r="CR174" s="202"/>
      <c r="CS174" s="202"/>
      <c r="CT174" s="202"/>
      <c r="CU174" s="202"/>
      <c r="CV174" s="202"/>
      <c r="CW174" s="202"/>
      <c r="CX174" s="202"/>
      <c r="CY174" s="202"/>
      <c r="CZ174" s="202"/>
      <c r="DA174" s="202"/>
      <c r="DB174" s="202"/>
      <c r="DC174" s="202"/>
      <c r="DD174" s="202"/>
      <c r="DE174" s="202"/>
      <c r="DF174" s="202"/>
      <c r="DG174" s="202"/>
      <c r="DH174" s="202"/>
      <c r="DI174" s="202"/>
      <c r="DJ174" s="202"/>
      <c r="DK174" s="202"/>
      <c r="DL174" s="202"/>
      <c r="DM174" s="202"/>
      <c r="DN174" s="202"/>
      <c r="DO174" s="202"/>
      <c r="DP174" s="202"/>
      <c r="DQ174" s="202"/>
      <c r="DR174" s="202"/>
      <c r="DS174" s="202"/>
      <c r="DT174" s="202"/>
      <c r="DU174" s="202"/>
      <c r="DV174" s="202"/>
      <c r="DW174" s="202"/>
      <c r="DX174" s="202"/>
      <c r="DY174" s="202"/>
      <c r="DZ174" s="202"/>
      <c r="EA174" s="202"/>
      <c r="EB174" s="202"/>
      <c r="EC174" s="202"/>
      <c r="ED174" s="202"/>
      <c r="EE174" s="202"/>
      <c r="EF174" s="202"/>
      <c r="EG174" s="202"/>
      <c r="EH174" s="202"/>
      <c r="EI174" s="202"/>
      <c r="EJ174" s="202"/>
      <c r="EK174" s="202"/>
      <c r="EL174" s="202"/>
      <c r="EM174" s="202"/>
      <c r="EN174" s="202"/>
      <c r="EO174" s="202"/>
      <c r="EP174" s="202"/>
      <c r="EQ174" s="202"/>
      <c r="ER174" s="202"/>
      <c r="ES174" s="202"/>
      <c r="ET174" s="202"/>
      <c r="EU174" s="202"/>
      <c r="EV174" s="202"/>
      <c r="EW174" s="202"/>
      <c r="EX174" s="202"/>
      <c r="EY174" s="202"/>
      <c r="EZ174" s="202"/>
      <c r="FA174" s="202"/>
      <c r="FB174" s="202"/>
      <c r="FC174" s="202"/>
      <c r="FD174" s="202"/>
      <c r="FE174" s="202"/>
      <c r="FF174" s="202"/>
      <c r="FG174" s="202"/>
      <c r="FH174" s="202"/>
      <c r="FI174" s="202"/>
      <c r="FJ174" s="202"/>
      <c r="FK174" s="202"/>
      <c r="FL174" s="202"/>
      <c r="FM174" s="202"/>
      <c r="FN174" s="202"/>
      <c r="FO174" s="202"/>
      <c r="FP174" s="202"/>
      <c r="FQ174" s="202"/>
      <c r="FR174" s="202"/>
      <c r="FS174" s="202"/>
      <c r="FT174" s="202"/>
      <c r="FU174" s="202"/>
      <c r="FV174" s="202"/>
      <c r="FW174" s="202"/>
      <c r="FX174" s="202"/>
      <c r="FY174" s="202"/>
      <c r="FZ174" s="202"/>
      <c r="GA174" s="202"/>
      <c r="GB174" s="202"/>
      <c r="GC174" s="202"/>
      <c r="GD174" s="202"/>
      <c r="GE174" s="202"/>
      <c r="GF174" s="202"/>
      <c r="GG174" s="202"/>
      <c r="GH174" s="202"/>
      <c r="GI174" s="202"/>
      <c r="GJ174" s="202"/>
      <c r="GK174" s="202"/>
      <c r="GL174" s="202"/>
      <c r="GM174" s="202"/>
      <c r="GN174" s="202"/>
      <c r="GO174" s="202"/>
      <c r="GP174" s="202"/>
      <c r="GQ174" s="202"/>
      <c r="GR174" s="202"/>
      <c r="GS174" s="202"/>
      <c r="GT174" s="202"/>
      <c r="GU174" s="202"/>
      <c r="GV174" s="202"/>
      <c r="GW174" s="202"/>
      <c r="GX174" s="202"/>
      <c r="GY174" s="202"/>
      <c r="GZ174" s="202"/>
      <c r="HA174" s="202"/>
      <c r="HB174" s="202"/>
      <c r="HC174" s="202"/>
      <c r="HD174" s="202"/>
      <c r="HE174" s="202"/>
      <c r="HF174" s="202"/>
      <c r="HG174" s="202"/>
      <c r="HH174" s="202"/>
      <c r="HI174" s="202"/>
      <c r="HJ174" s="202"/>
      <c r="HK174" s="202"/>
      <c r="HL174" s="202"/>
      <c r="HM174" s="202"/>
      <c r="HN174" s="202"/>
      <c r="HO174" s="202"/>
      <c r="HP174" s="202"/>
      <c r="HQ174" s="202"/>
      <c r="HR174" s="202"/>
      <c r="HS174" s="202"/>
      <c r="HT174" s="202"/>
      <c r="HU174" s="202"/>
      <c r="HV174" s="202"/>
      <c r="HW174" s="202"/>
      <c r="HX174" s="202"/>
      <c r="HY174" s="202"/>
      <c r="HZ174" s="202"/>
      <c r="IA174" s="202"/>
      <c r="IB174" s="202"/>
      <c r="IC174" s="202"/>
      <c r="ID174" s="202"/>
      <c r="IE174" s="202"/>
      <c r="IF174" s="202"/>
    </row>
    <row r="175" spans="1:240" ht="12.75">
      <c r="A175" s="277"/>
      <c r="B175" s="278"/>
      <c r="C175" s="202"/>
      <c r="D175" s="202"/>
      <c r="E175" s="202"/>
      <c r="F175" s="202"/>
      <c r="G175" s="202"/>
      <c r="H175" s="202"/>
      <c r="I175" s="202"/>
      <c r="J175" s="202"/>
      <c r="K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c r="CA175" s="202"/>
      <c r="CB175" s="202"/>
      <c r="CC175" s="202"/>
      <c r="CD175" s="202"/>
      <c r="CE175" s="202"/>
      <c r="CF175" s="202"/>
      <c r="CG175" s="202"/>
      <c r="CH175" s="202"/>
      <c r="CI175" s="202"/>
      <c r="CJ175" s="202"/>
      <c r="CK175" s="202"/>
      <c r="CL175" s="202"/>
      <c r="CM175" s="202"/>
      <c r="CN175" s="202"/>
      <c r="CO175" s="202"/>
      <c r="CP175" s="202"/>
      <c r="CQ175" s="202"/>
      <c r="CR175" s="202"/>
      <c r="CS175" s="202"/>
      <c r="CT175" s="202"/>
      <c r="CU175" s="202"/>
      <c r="CV175" s="202"/>
      <c r="CW175" s="202"/>
      <c r="CX175" s="202"/>
      <c r="CY175" s="202"/>
      <c r="CZ175" s="202"/>
      <c r="DA175" s="202"/>
      <c r="DB175" s="202"/>
      <c r="DC175" s="202"/>
      <c r="DD175" s="202"/>
      <c r="DE175" s="202"/>
      <c r="DF175" s="202"/>
      <c r="DG175" s="202"/>
      <c r="DH175" s="202"/>
      <c r="DI175" s="202"/>
      <c r="DJ175" s="202"/>
      <c r="DK175" s="202"/>
      <c r="DL175" s="202"/>
      <c r="DM175" s="202"/>
      <c r="DN175" s="202"/>
      <c r="DO175" s="202"/>
      <c r="DP175" s="202"/>
      <c r="DQ175" s="202"/>
      <c r="DR175" s="202"/>
      <c r="DS175" s="202"/>
      <c r="DT175" s="202"/>
      <c r="DU175" s="202"/>
      <c r="DV175" s="202"/>
      <c r="DW175" s="202"/>
      <c r="DX175" s="202"/>
      <c r="DY175" s="202"/>
      <c r="DZ175" s="202"/>
      <c r="EA175" s="202"/>
      <c r="EB175" s="202"/>
      <c r="EC175" s="202"/>
      <c r="ED175" s="202"/>
      <c r="EE175" s="202"/>
      <c r="EF175" s="202"/>
      <c r="EG175" s="202"/>
      <c r="EH175" s="202"/>
      <c r="EI175" s="202"/>
      <c r="EJ175" s="202"/>
      <c r="EK175" s="202"/>
      <c r="EL175" s="202"/>
      <c r="EM175" s="202"/>
      <c r="EN175" s="202"/>
      <c r="EO175" s="202"/>
      <c r="EP175" s="202"/>
      <c r="EQ175" s="202"/>
      <c r="ER175" s="202"/>
      <c r="ES175" s="202"/>
      <c r="ET175" s="202"/>
      <c r="EU175" s="202"/>
      <c r="EV175" s="202"/>
      <c r="EW175" s="202"/>
      <c r="EX175" s="202"/>
      <c r="EY175" s="202"/>
      <c r="EZ175" s="202"/>
      <c r="FA175" s="202"/>
      <c r="FB175" s="202"/>
      <c r="FC175" s="202"/>
      <c r="FD175" s="202"/>
      <c r="FE175" s="202"/>
      <c r="FF175" s="202"/>
      <c r="FG175" s="202"/>
      <c r="FH175" s="202"/>
      <c r="FI175" s="202"/>
      <c r="FJ175" s="202"/>
      <c r="FK175" s="202"/>
      <c r="FL175" s="202"/>
      <c r="FM175" s="202"/>
      <c r="FN175" s="202"/>
      <c r="FO175" s="202"/>
      <c r="FP175" s="202"/>
      <c r="FQ175" s="202"/>
      <c r="FR175" s="202"/>
      <c r="FS175" s="202"/>
      <c r="FT175" s="202"/>
      <c r="FU175" s="202"/>
      <c r="FV175" s="202"/>
      <c r="FW175" s="202"/>
      <c r="FX175" s="202"/>
      <c r="FY175" s="202"/>
      <c r="FZ175" s="202"/>
      <c r="GA175" s="202"/>
      <c r="GB175" s="202"/>
      <c r="GC175" s="202"/>
      <c r="GD175" s="202"/>
      <c r="GE175" s="202"/>
      <c r="GF175" s="202"/>
      <c r="GG175" s="202"/>
      <c r="GH175" s="202"/>
      <c r="GI175" s="202"/>
      <c r="GJ175" s="202"/>
      <c r="GK175" s="202"/>
      <c r="GL175" s="202"/>
      <c r="GM175" s="202"/>
      <c r="GN175" s="202"/>
      <c r="GO175" s="202"/>
      <c r="GP175" s="202"/>
      <c r="GQ175" s="202"/>
      <c r="GR175" s="202"/>
      <c r="GS175" s="202"/>
      <c r="GT175" s="202"/>
      <c r="GU175" s="202"/>
      <c r="GV175" s="202"/>
      <c r="GW175" s="202"/>
      <c r="GX175" s="202"/>
      <c r="GY175" s="202"/>
      <c r="GZ175" s="202"/>
      <c r="HA175" s="202"/>
      <c r="HB175" s="202"/>
      <c r="HC175" s="202"/>
      <c r="HD175" s="202"/>
      <c r="HE175" s="202"/>
      <c r="HF175" s="202"/>
      <c r="HG175" s="202"/>
      <c r="HH175" s="202"/>
      <c r="HI175" s="202"/>
      <c r="HJ175" s="202"/>
      <c r="HK175" s="202"/>
      <c r="HL175" s="202"/>
      <c r="HM175" s="202"/>
      <c r="HN175" s="202"/>
      <c r="HO175" s="202"/>
      <c r="HP175" s="202"/>
      <c r="HQ175" s="202"/>
      <c r="HR175" s="202"/>
      <c r="HS175" s="202"/>
      <c r="HT175" s="202"/>
      <c r="HU175" s="202"/>
      <c r="HV175" s="202"/>
      <c r="HW175" s="202"/>
      <c r="HX175" s="202"/>
      <c r="HY175" s="202"/>
      <c r="HZ175" s="202"/>
      <c r="IA175" s="202"/>
      <c r="IB175" s="202"/>
      <c r="IC175" s="202"/>
      <c r="ID175" s="202"/>
      <c r="IE175" s="202"/>
      <c r="IF175" s="202"/>
    </row>
    <row r="176" spans="1:240" ht="12.75">
      <c r="A176" s="277"/>
      <c r="B176" s="278"/>
      <c r="C176" s="202"/>
      <c r="D176" s="202"/>
      <c r="E176" s="202"/>
      <c r="F176" s="202"/>
      <c r="G176" s="202"/>
      <c r="H176" s="202"/>
      <c r="I176" s="202"/>
      <c r="J176" s="202"/>
      <c r="K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202"/>
      <c r="BY176" s="202"/>
      <c r="BZ176" s="202"/>
      <c r="CA176" s="202"/>
      <c r="CB176" s="202"/>
      <c r="CC176" s="202"/>
      <c r="CD176" s="202"/>
      <c r="CE176" s="202"/>
      <c r="CF176" s="202"/>
      <c r="CG176" s="202"/>
      <c r="CH176" s="202"/>
      <c r="CI176" s="202"/>
      <c r="CJ176" s="202"/>
      <c r="CK176" s="202"/>
      <c r="CL176" s="202"/>
      <c r="CM176" s="202"/>
      <c r="CN176" s="202"/>
      <c r="CO176" s="202"/>
      <c r="CP176" s="202"/>
      <c r="CQ176" s="202"/>
      <c r="CR176" s="202"/>
      <c r="CS176" s="202"/>
      <c r="CT176" s="202"/>
      <c r="CU176" s="202"/>
      <c r="CV176" s="202"/>
      <c r="CW176" s="202"/>
      <c r="CX176" s="202"/>
      <c r="CY176" s="202"/>
      <c r="CZ176" s="202"/>
      <c r="DA176" s="202"/>
      <c r="DB176" s="202"/>
      <c r="DC176" s="202"/>
      <c r="DD176" s="202"/>
      <c r="DE176" s="202"/>
      <c r="DF176" s="202"/>
      <c r="DG176" s="202"/>
      <c r="DH176" s="202"/>
      <c r="DI176" s="202"/>
      <c r="DJ176" s="202"/>
      <c r="DK176" s="202"/>
      <c r="DL176" s="202"/>
      <c r="DM176" s="202"/>
      <c r="DN176" s="202"/>
      <c r="DO176" s="202"/>
      <c r="DP176" s="202"/>
      <c r="DQ176" s="202"/>
      <c r="DR176" s="202"/>
      <c r="DS176" s="202"/>
      <c r="DT176" s="202"/>
      <c r="DU176" s="202"/>
      <c r="DV176" s="202"/>
      <c r="DW176" s="202"/>
      <c r="DX176" s="202"/>
      <c r="DY176" s="202"/>
      <c r="DZ176" s="202"/>
      <c r="EA176" s="202"/>
      <c r="EB176" s="202"/>
      <c r="EC176" s="202"/>
      <c r="ED176" s="202"/>
      <c r="EE176" s="202"/>
      <c r="EF176" s="202"/>
      <c r="EG176" s="202"/>
      <c r="EH176" s="202"/>
      <c r="EI176" s="202"/>
      <c r="EJ176" s="202"/>
      <c r="EK176" s="202"/>
      <c r="EL176" s="202"/>
      <c r="EM176" s="202"/>
      <c r="EN176" s="202"/>
      <c r="EO176" s="202"/>
      <c r="EP176" s="202"/>
      <c r="EQ176" s="202"/>
      <c r="ER176" s="202"/>
      <c r="ES176" s="202"/>
      <c r="ET176" s="202"/>
      <c r="EU176" s="202"/>
      <c r="EV176" s="202"/>
      <c r="EW176" s="202"/>
      <c r="EX176" s="202"/>
      <c r="EY176" s="202"/>
      <c r="EZ176" s="202"/>
      <c r="FA176" s="202"/>
      <c r="FB176" s="202"/>
      <c r="FC176" s="202"/>
      <c r="FD176" s="202"/>
      <c r="FE176" s="202"/>
      <c r="FF176" s="202"/>
      <c r="FG176" s="202"/>
      <c r="FH176" s="202"/>
      <c r="FI176" s="202"/>
      <c r="FJ176" s="202"/>
      <c r="FK176" s="202"/>
      <c r="FL176" s="202"/>
      <c r="FM176" s="202"/>
      <c r="FN176" s="202"/>
      <c r="FO176" s="202"/>
      <c r="FP176" s="202"/>
      <c r="FQ176" s="202"/>
      <c r="FR176" s="202"/>
      <c r="FS176" s="202"/>
      <c r="FT176" s="202"/>
      <c r="FU176" s="202"/>
      <c r="FV176" s="202"/>
      <c r="FW176" s="202"/>
      <c r="FX176" s="202"/>
      <c r="FY176" s="202"/>
      <c r="FZ176" s="202"/>
      <c r="GA176" s="202"/>
      <c r="GB176" s="202"/>
      <c r="GC176" s="202"/>
      <c r="GD176" s="202"/>
      <c r="GE176" s="202"/>
      <c r="GF176" s="202"/>
      <c r="GG176" s="202"/>
      <c r="GH176" s="202"/>
      <c r="GI176" s="202"/>
      <c r="GJ176" s="202"/>
      <c r="GK176" s="202"/>
      <c r="GL176" s="202"/>
      <c r="GM176" s="202"/>
      <c r="GN176" s="202"/>
      <c r="GO176" s="202"/>
      <c r="GP176" s="202"/>
      <c r="GQ176" s="202"/>
      <c r="GR176" s="202"/>
      <c r="GS176" s="202"/>
      <c r="GT176" s="202"/>
      <c r="GU176" s="202"/>
      <c r="GV176" s="202"/>
      <c r="GW176" s="202"/>
      <c r="GX176" s="202"/>
      <c r="GY176" s="202"/>
      <c r="GZ176" s="202"/>
      <c r="HA176" s="202"/>
      <c r="HB176" s="202"/>
      <c r="HC176" s="202"/>
      <c r="HD176" s="202"/>
      <c r="HE176" s="202"/>
      <c r="HF176" s="202"/>
      <c r="HG176" s="202"/>
      <c r="HH176" s="202"/>
      <c r="HI176" s="202"/>
      <c r="HJ176" s="202"/>
      <c r="HK176" s="202"/>
      <c r="HL176" s="202"/>
      <c r="HM176" s="202"/>
      <c r="HN176" s="202"/>
      <c r="HO176" s="202"/>
      <c r="HP176" s="202"/>
      <c r="HQ176" s="202"/>
      <c r="HR176" s="202"/>
      <c r="HS176" s="202"/>
      <c r="HT176" s="202"/>
      <c r="HU176" s="202"/>
      <c r="HV176" s="202"/>
      <c r="HW176" s="202"/>
      <c r="HX176" s="202"/>
      <c r="HY176" s="202"/>
      <c r="HZ176" s="202"/>
      <c r="IA176" s="202"/>
      <c r="IB176" s="202"/>
      <c r="IC176" s="202"/>
      <c r="ID176" s="202"/>
      <c r="IE176" s="202"/>
      <c r="IF176" s="202"/>
    </row>
    <row r="177" spans="1:240" ht="12.75">
      <c r="A177" s="277"/>
      <c r="B177" s="278"/>
      <c r="C177" s="202"/>
      <c r="D177" s="202"/>
      <c r="E177" s="202"/>
      <c r="F177" s="202"/>
      <c r="G177" s="202"/>
      <c r="H177" s="202"/>
      <c r="I177" s="202"/>
      <c r="J177" s="202"/>
      <c r="K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c r="CA177" s="202"/>
      <c r="CB177" s="202"/>
      <c r="CC177" s="202"/>
      <c r="CD177" s="202"/>
      <c r="CE177" s="202"/>
      <c r="CF177" s="202"/>
      <c r="CG177" s="202"/>
      <c r="CH177" s="202"/>
      <c r="CI177" s="202"/>
      <c r="CJ177" s="202"/>
      <c r="CK177" s="202"/>
      <c r="CL177" s="202"/>
      <c r="CM177" s="202"/>
      <c r="CN177" s="202"/>
      <c r="CO177" s="202"/>
      <c r="CP177" s="202"/>
      <c r="CQ177" s="202"/>
      <c r="CR177" s="202"/>
      <c r="CS177" s="202"/>
      <c r="CT177" s="202"/>
      <c r="CU177" s="202"/>
      <c r="CV177" s="202"/>
      <c r="CW177" s="202"/>
      <c r="CX177" s="202"/>
      <c r="CY177" s="202"/>
      <c r="CZ177" s="202"/>
      <c r="DA177" s="202"/>
      <c r="DB177" s="202"/>
      <c r="DC177" s="202"/>
      <c r="DD177" s="202"/>
      <c r="DE177" s="202"/>
      <c r="DF177" s="202"/>
      <c r="DG177" s="202"/>
      <c r="DH177" s="202"/>
      <c r="DI177" s="202"/>
      <c r="DJ177" s="202"/>
      <c r="DK177" s="202"/>
      <c r="DL177" s="202"/>
      <c r="DM177" s="202"/>
      <c r="DN177" s="202"/>
      <c r="DO177" s="202"/>
      <c r="DP177" s="202"/>
      <c r="DQ177" s="202"/>
      <c r="DR177" s="202"/>
      <c r="DS177" s="202"/>
      <c r="DT177" s="202"/>
      <c r="DU177" s="202"/>
      <c r="DV177" s="202"/>
      <c r="DW177" s="202"/>
      <c r="DX177" s="202"/>
      <c r="DY177" s="202"/>
      <c r="DZ177" s="202"/>
      <c r="EA177" s="202"/>
      <c r="EB177" s="202"/>
      <c r="EC177" s="202"/>
      <c r="ED177" s="202"/>
      <c r="EE177" s="202"/>
      <c r="EF177" s="202"/>
      <c r="EG177" s="202"/>
      <c r="EH177" s="202"/>
      <c r="EI177" s="202"/>
      <c r="EJ177" s="202"/>
      <c r="EK177" s="202"/>
      <c r="EL177" s="202"/>
      <c r="EM177" s="202"/>
      <c r="EN177" s="202"/>
      <c r="EO177" s="202"/>
      <c r="EP177" s="202"/>
      <c r="EQ177" s="202"/>
      <c r="ER177" s="202"/>
      <c r="ES177" s="202"/>
      <c r="ET177" s="202"/>
      <c r="EU177" s="202"/>
      <c r="EV177" s="202"/>
      <c r="EW177" s="202"/>
      <c r="EX177" s="202"/>
      <c r="EY177" s="202"/>
      <c r="EZ177" s="202"/>
      <c r="FA177" s="202"/>
      <c r="FB177" s="202"/>
      <c r="FC177" s="202"/>
      <c r="FD177" s="202"/>
      <c r="FE177" s="202"/>
      <c r="FF177" s="202"/>
      <c r="FG177" s="202"/>
      <c r="FH177" s="202"/>
      <c r="FI177" s="202"/>
      <c r="FJ177" s="202"/>
      <c r="FK177" s="202"/>
      <c r="FL177" s="202"/>
      <c r="FM177" s="202"/>
      <c r="FN177" s="202"/>
      <c r="FO177" s="202"/>
      <c r="FP177" s="202"/>
      <c r="FQ177" s="202"/>
      <c r="FR177" s="202"/>
      <c r="FS177" s="202"/>
      <c r="FT177" s="202"/>
      <c r="FU177" s="202"/>
      <c r="FV177" s="202"/>
      <c r="FW177" s="202"/>
      <c r="FX177" s="202"/>
      <c r="FY177" s="202"/>
      <c r="FZ177" s="202"/>
      <c r="GA177" s="202"/>
      <c r="GB177" s="202"/>
      <c r="GC177" s="202"/>
      <c r="GD177" s="202"/>
      <c r="GE177" s="202"/>
      <c r="GF177" s="202"/>
      <c r="GG177" s="202"/>
      <c r="GH177" s="202"/>
      <c r="GI177" s="202"/>
      <c r="GJ177" s="202"/>
      <c r="GK177" s="202"/>
      <c r="GL177" s="202"/>
      <c r="GM177" s="202"/>
      <c r="GN177" s="202"/>
      <c r="GO177" s="202"/>
      <c r="GP177" s="202"/>
      <c r="GQ177" s="202"/>
      <c r="GR177" s="202"/>
      <c r="GS177" s="202"/>
      <c r="GT177" s="202"/>
      <c r="GU177" s="202"/>
      <c r="GV177" s="202"/>
      <c r="GW177" s="202"/>
      <c r="GX177" s="202"/>
      <c r="GY177" s="202"/>
      <c r="GZ177" s="202"/>
      <c r="HA177" s="202"/>
      <c r="HB177" s="202"/>
      <c r="HC177" s="202"/>
      <c r="HD177" s="202"/>
      <c r="HE177" s="202"/>
      <c r="HF177" s="202"/>
      <c r="HG177" s="202"/>
      <c r="HH177" s="202"/>
      <c r="HI177" s="202"/>
      <c r="HJ177" s="202"/>
      <c r="HK177" s="202"/>
      <c r="HL177" s="202"/>
      <c r="HM177" s="202"/>
      <c r="HN177" s="202"/>
      <c r="HO177" s="202"/>
      <c r="HP177" s="202"/>
      <c r="HQ177" s="202"/>
      <c r="HR177" s="202"/>
      <c r="HS177" s="202"/>
      <c r="HT177" s="202"/>
      <c r="HU177" s="202"/>
      <c r="HV177" s="202"/>
      <c r="HW177" s="202"/>
      <c r="HX177" s="202"/>
      <c r="HY177" s="202"/>
      <c r="HZ177" s="202"/>
      <c r="IA177" s="202"/>
      <c r="IB177" s="202"/>
      <c r="IC177" s="202"/>
      <c r="ID177" s="202"/>
      <c r="IE177" s="202"/>
      <c r="IF177" s="202"/>
    </row>
    <row r="178" spans="1:240" ht="12.75">
      <c r="A178" s="277"/>
      <c r="B178" s="278"/>
      <c r="C178" s="202"/>
      <c r="D178" s="202"/>
      <c r="E178" s="202"/>
      <c r="F178" s="202"/>
      <c r="G178" s="202"/>
      <c r="H178" s="202"/>
      <c r="I178" s="202"/>
      <c r="J178" s="202"/>
      <c r="K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c r="CG178" s="202"/>
      <c r="CH178" s="202"/>
      <c r="CI178" s="202"/>
      <c r="CJ178" s="202"/>
      <c r="CK178" s="202"/>
      <c r="CL178" s="202"/>
      <c r="CM178" s="202"/>
      <c r="CN178" s="202"/>
      <c r="CO178" s="202"/>
      <c r="CP178" s="202"/>
      <c r="CQ178" s="202"/>
      <c r="CR178" s="202"/>
      <c r="CS178" s="202"/>
      <c r="CT178" s="202"/>
      <c r="CU178" s="202"/>
      <c r="CV178" s="202"/>
      <c r="CW178" s="202"/>
      <c r="CX178" s="202"/>
      <c r="CY178" s="202"/>
      <c r="CZ178" s="202"/>
      <c r="DA178" s="202"/>
      <c r="DB178" s="202"/>
      <c r="DC178" s="202"/>
      <c r="DD178" s="202"/>
      <c r="DE178" s="202"/>
      <c r="DF178" s="202"/>
      <c r="DG178" s="202"/>
      <c r="DH178" s="202"/>
      <c r="DI178" s="202"/>
      <c r="DJ178" s="202"/>
      <c r="DK178" s="202"/>
      <c r="DL178" s="202"/>
      <c r="DM178" s="202"/>
      <c r="DN178" s="202"/>
      <c r="DO178" s="202"/>
      <c r="DP178" s="202"/>
      <c r="DQ178" s="202"/>
      <c r="DR178" s="202"/>
      <c r="DS178" s="202"/>
      <c r="DT178" s="202"/>
      <c r="DU178" s="202"/>
      <c r="DV178" s="202"/>
      <c r="DW178" s="202"/>
      <c r="DX178" s="202"/>
      <c r="DY178" s="202"/>
      <c r="DZ178" s="202"/>
      <c r="EA178" s="202"/>
      <c r="EB178" s="202"/>
      <c r="EC178" s="202"/>
      <c r="ED178" s="202"/>
      <c r="EE178" s="202"/>
      <c r="EF178" s="202"/>
      <c r="EG178" s="202"/>
      <c r="EH178" s="202"/>
      <c r="EI178" s="202"/>
      <c r="EJ178" s="202"/>
      <c r="EK178" s="202"/>
      <c r="EL178" s="202"/>
      <c r="EM178" s="202"/>
      <c r="EN178" s="202"/>
      <c r="EO178" s="202"/>
      <c r="EP178" s="202"/>
      <c r="EQ178" s="202"/>
      <c r="ER178" s="202"/>
      <c r="ES178" s="202"/>
      <c r="ET178" s="202"/>
      <c r="EU178" s="202"/>
      <c r="EV178" s="202"/>
      <c r="EW178" s="202"/>
      <c r="EX178" s="202"/>
      <c r="EY178" s="202"/>
      <c r="EZ178" s="202"/>
      <c r="FA178" s="202"/>
      <c r="FB178" s="202"/>
      <c r="FC178" s="202"/>
      <c r="FD178" s="202"/>
      <c r="FE178" s="202"/>
      <c r="FF178" s="202"/>
      <c r="FG178" s="202"/>
      <c r="FH178" s="202"/>
      <c r="FI178" s="202"/>
      <c r="FJ178" s="202"/>
      <c r="FK178" s="202"/>
      <c r="FL178" s="202"/>
      <c r="FM178" s="202"/>
      <c r="FN178" s="202"/>
      <c r="FO178" s="202"/>
      <c r="FP178" s="202"/>
      <c r="FQ178" s="202"/>
      <c r="FR178" s="202"/>
      <c r="FS178" s="202"/>
      <c r="FT178" s="202"/>
      <c r="FU178" s="202"/>
      <c r="FV178" s="202"/>
      <c r="FW178" s="202"/>
      <c r="FX178" s="202"/>
      <c r="FY178" s="202"/>
      <c r="FZ178" s="202"/>
      <c r="GA178" s="202"/>
      <c r="GB178" s="202"/>
      <c r="GC178" s="202"/>
      <c r="GD178" s="202"/>
      <c r="GE178" s="202"/>
      <c r="GF178" s="202"/>
      <c r="GG178" s="202"/>
      <c r="GH178" s="202"/>
      <c r="GI178" s="202"/>
      <c r="GJ178" s="202"/>
      <c r="GK178" s="202"/>
      <c r="GL178" s="202"/>
      <c r="GM178" s="202"/>
      <c r="GN178" s="202"/>
      <c r="GO178" s="202"/>
      <c r="GP178" s="202"/>
      <c r="GQ178" s="202"/>
      <c r="GR178" s="202"/>
      <c r="GS178" s="202"/>
      <c r="GT178" s="202"/>
      <c r="GU178" s="202"/>
      <c r="GV178" s="202"/>
      <c r="GW178" s="202"/>
      <c r="GX178" s="202"/>
      <c r="GY178" s="202"/>
      <c r="GZ178" s="202"/>
      <c r="HA178" s="202"/>
      <c r="HB178" s="202"/>
      <c r="HC178" s="202"/>
      <c r="HD178" s="202"/>
      <c r="HE178" s="202"/>
      <c r="HF178" s="202"/>
      <c r="HG178" s="202"/>
      <c r="HH178" s="202"/>
      <c r="HI178" s="202"/>
      <c r="HJ178" s="202"/>
      <c r="HK178" s="202"/>
      <c r="HL178" s="202"/>
      <c r="HM178" s="202"/>
      <c r="HN178" s="202"/>
      <c r="HO178" s="202"/>
      <c r="HP178" s="202"/>
      <c r="HQ178" s="202"/>
      <c r="HR178" s="202"/>
      <c r="HS178" s="202"/>
      <c r="HT178" s="202"/>
      <c r="HU178" s="202"/>
      <c r="HV178" s="202"/>
      <c r="HW178" s="202"/>
      <c r="HX178" s="202"/>
      <c r="HY178" s="202"/>
      <c r="HZ178" s="202"/>
      <c r="IA178" s="202"/>
      <c r="IB178" s="202"/>
      <c r="IC178" s="202"/>
      <c r="ID178" s="202"/>
      <c r="IE178" s="202"/>
      <c r="IF178" s="202"/>
    </row>
    <row r="179" spans="1:240" ht="12.75">
      <c r="A179" s="277"/>
      <c r="B179" s="278"/>
      <c r="C179" s="202"/>
      <c r="D179" s="202"/>
      <c r="E179" s="202"/>
      <c r="F179" s="202"/>
      <c r="G179" s="202"/>
      <c r="H179" s="202"/>
      <c r="I179" s="202"/>
      <c r="J179" s="202"/>
      <c r="K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2"/>
      <c r="AP179" s="202"/>
      <c r="AQ179" s="202"/>
      <c r="AR179" s="202"/>
      <c r="AS179" s="202"/>
      <c r="AT179" s="202"/>
      <c r="AU179" s="202"/>
      <c r="AV179" s="202"/>
      <c r="AW179" s="202"/>
      <c r="AX179" s="202"/>
      <c r="AY179" s="202"/>
      <c r="AZ179" s="202"/>
      <c r="BA179" s="202"/>
      <c r="BB179" s="202"/>
      <c r="BC179" s="202"/>
      <c r="BD179" s="202"/>
      <c r="BE179" s="202"/>
      <c r="BF179" s="202"/>
      <c r="BG179" s="202"/>
      <c r="BH179" s="202"/>
      <c r="BI179" s="202"/>
      <c r="BJ179" s="202"/>
      <c r="BK179" s="202"/>
      <c r="BL179" s="202"/>
      <c r="BM179" s="202"/>
      <c r="BN179" s="202"/>
      <c r="BO179" s="202"/>
      <c r="BP179" s="202"/>
      <c r="BQ179" s="202"/>
      <c r="BR179" s="202"/>
      <c r="BS179" s="202"/>
      <c r="BT179" s="202"/>
      <c r="BU179" s="202"/>
      <c r="BV179" s="202"/>
      <c r="BW179" s="202"/>
      <c r="BX179" s="202"/>
      <c r="BY179" s="202"/>
      <c r="BZ179" s="202"/>
      <c r="CA179" s="202"/>
      <c r="CB179" s="202"/>
      <c r="CC179" s="202"/>
      <c r="CD179" s="202"/>
      <c r="CE179" s="202"/>
      <c r="CF179" s="202"/>
      <c r="CG179" s="202"/>
      <c r="CH179" s="202"/>
      <c r="CI179" s="202"/>
      <c r="CJ179" s="202"/>
      <c r="CK179" s="202"/>
      <c r="CL179" s="202"/>
      <c r="CM179" s="202"/>
      <c r="CN179" s="202"/>
      <c r="CO179" s="202"/>
      <c r="CP179" s="202"/>
      <c r="CQ179" s="202"/>
      <c r="CR179" s="202"/>
      <c r="CS179" s="202"/>
      <c r="CT179" s="202"/>
      <c r="CU179" s="202"/>
      <c r="CV179" s="202"/>
      <c r="CW179" s="202"/>
      <c r="CX179" s="202"/>
      <c r="CY179" s="202"/>
      <c r="CZ179" s="202"/>
      <c r="DA179" s="202"/>
      <c r="DB179" s="202"/>
      <c r="DC179" s="202"/>
      <c r="DD179" s="202"/>
      <c r="DE179" s="202"/>
      <c r="DF179" s="202"/>
      <c r="DG179" s="202"/>
      <c r="DH179" s="202"/>
      <c r="DI179" s="202"/>
      <c r="DJ179" s="202"/>
      <c r="DK179" s="202"/>
      <c r="DL179" s="202"/>
      <c r="DM179" s="202"/>
      <c r="DN179" s="202"/>
      <c r="DO179" s="202"/>
      <c r="DP179" s="202"/>
      <c r="DQ179" s="202"/>
      <c r="DR179" s="202"/>
      <c r="DS179" s="202"/>
      <c r="DT179" s="202"/>
      <c r="DU179" s="202"/>
      <c r="DV179" s="202"/>
      <c r="DW179" s="202"/>
      <c r="DX179" s="202"/>
      <c r="DY179" s="202"/>
      <c r="DZ179" s="202"/>
      <c r="EA179" s="202"/>
      <c r="EB179" s="202"/>
      <c r="EC179" s="202"/>
      <c r="ED179" s="202"/>
      <c r="EE179" s="202"/>
      <c r="EF179" s="202"/>
      <c r="EG179" s="202"/>
      <c r="EH179" s="202"/>
      <c r="EI179" s="202"/>
      <c r="EJ179" s="202"/>
      <c r="EK179" s="202"/>
      <c r="EL179" s="202"/>
      <c r="EM179" s="202"/>
      <c r="EN179" s="202"/>
      <c r="EO179" s="202"/>
      <c r="EP179" s="202"/>
      <c r="EQ179" s="202"/>
      <c r="ER179" s="202"/>
      <c r="ES179" s="202"/>
      <c r="ET179" s="202"/>
      <c r="EU179" s="202"/>
      <c r="EV179" s="202"/>
      <c r="EW179" s="202"/>
      <c r="EX179" s="202"/>
      <c r="EY179" s="202"/>
      <c r="EZ179" s="202"/>
      <c r="FA179" s="202"/>
      <c r="FB179" s="202"/>
      <c r="FC179" s="202"/>
      <c r="FD179" s="202"/>
      <c r="FE179" s="202"/>
      <c r="FF179" s="202"/>
      <c r="FG179" s="202"/>
      <c r="FH179" s="202"/>
      <c r="FI179" s="202"/>
      <c r="FJ179" s="202"/>
      <c r="FK179" s="202"/>
      <c r="FL179" s="202"/>
      <c r="FM179" s="202"/>
      <c r="FN179" s="202"/>
      <c r="FO179" s="202"/>
      <c r="FP179" s="202"/>
      <c r="FQ179" s="202"/>
      <c r="FR179" s="202"/>
      <c r="FS179" s="202"/>
      <c r="FT179" s="202"/>
      <c r="FU179" s="202"/>
      <c r="FV179" s="202"/>
      <c r="FW179" s="202"/>
      <c r="FX179" s="202"/>
      <c r="FY179" s="202"/>
      <c r="FZ179" s="202"/>
      <c r="GA179" s="202"/>
      <c r="GB179" s="202"/>
      <c r="GC179" s="202"/>
      <c r="GD179" s="202"/>
      <c r="GE179" s="202"/>
      <c r="GF179" s="202"/>
      <c r="GG179" s="202"/>
      <c r="GH179" s="202"/>
      <c r="GI179" s="202"/>
      <c r="GJ179" s="202"/>
      <c r="GK179" s="202"/>
      <c r="GL179" s="202"/>
      <c r="GM179" s="202"/>
      <c r="GN179" s="202"/>
      <c r="GO179" s="202"/>
      <c r="GP179" s="202"/>
      <c r="GQ179" s="202"/>
      <c r="GR179" s="202"/>
      <c r="GS179" s="202"/>
      <c r="GT179" s="202"/>
      <c r="GU179" s="202"/>
      <c r="GV179" s="202"/>
      <c r="GW179" s="202"/>
      <c r="GX179" s="202"/>
      <c r="GY179" s="202"/>
      <c r="GZ179" s="202"/>
      <c r="HA179" s="202"/>
      <c r="HB179" s="202"/>
      <c r="HC179" s="202"/>
      <c r="HD179" s="202"/>
      <c r="HE179" s="202"/>
      <c r="HF179" s="202"/>
      <c r="HG179" s="202"/>
      <c r="HH179" s="202"/>
      <c r="HI179" s="202"/>
      <c r="HJ179" s="202"/>
      <c r="HK179" s="202"/>
      <c r="HL179" s="202"/>
      <c r="HM179" s="202"/>
      <c r="HN179" s="202"/>
      <c r="HO179" s="202"/>
      <c r="HP179" s="202"/>
      <c r="HQ179" s="202"/>
      <c r="HR179" s="202"/>
      <c r="HS179" s="202"/>
      <c r="HT179" s="202"/>
      <c r="HU179" s="202"/>
      <c r="HV179" s="202"/>
      <c r="HW179" s="202"/>
      <c r="HX179" s="202"/>
      <c r="HY179" s="202"/>
      <c r="HZ179" s="202"/>
      <c r="IA179" s="202"/>
      <c r="IB179" s="202"/>
      <c r="IC179" s="202"/>
      <c r="ID179" s="202"/>
      <c r="IE179" s="202"/>
      <c r="IF179" s="202"/>
    </row>
    <row r="180" spans="1:240" ht="12.75">
      <c r="A180" s="277"/>
      <c r="B180" s="278"/>
      <c r="C180" s="202"/>
      <c r="D180" s="202"/>
      <c r="E180" s="202"/>
      <c r="F180" s="202"/>
      <c r="G180" s="202"/>
      <c r="H180" s="202"/>
      <c r="I180" s="202"/>
      <c r="J180" s="202"/>
      <c r="K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c r="AZ180" s="202"/>
      <c r="BA180" s="202"/>
      <c r="BB180" s="202"/>
      <c r="BC180" s="202"/>
      <c r="BD180" s="202"/>
      <c r="BE180" s="202"/>
      <c r="BF180" s="202"/>
      <c r="BG180" s="202"/>
      <c r="BH180" s="202"/>
      <c r="BI180" s="202"/>
      <c r="BJ180" s="202"/>
      <c r="BK180" s="202"/>
      <c r="BL180" s="202"/>
      <c r="BM180" s="202"/>
      <c r="BN180" s="202"/>
      <c r="BO180" s="202"/>
      <c r="BP180" s="202"/>
      <c r="BQ180" s="202"/>
      <c r="BR180" s="202"/>
      <c r="BS180" s="202"/>
      <c r="BT180" s="202"/>
      <c r="BU180" s="202"/>
      <c r="BV180" s="202"/>
      <c r="BW180" s="202"/>
      <c r="BX180" s="202"/>
      <c r="BY180" s="202"/>
      <c r="BZ180" s="202"/>
      <c r="CA180" s="202"/>
      <c r="CB180" s="202"/>
      <c r="CC180" s="202"/>
      <c r="CD180" s="202"/>
      <c r="CE180" s="202"/>
      <c r="CF180" s="202"/>
      <c r="CG180" s="202"/>
      <c r="CH180" s="202"/>
      <c r="CI180" s="202"/>
      <c r="CJ180" s="202"/>
      <c r="CK180" s="202"/>
      <c r="CL180" s="202"/>
      <c r="CM180" s="202"/>
      <c r="CN180" s="202"/>
      <c r="CO180" s="202"/>
      <c r="CP180" s="202"/>
      <c r="CQ180" s="202"/>
      <c r="CR180" s="202"/>
      <c r="CS180" s="202"/>
      <c r="CT180" s="202"/>
      <c r="CU180" s="202"/>
      <c r="CV180" s="202"/>
      <c r="CW180" s="202"/>
      <c r="CX180" s="202"/>
      <c r="CY180" s="202"/>
      <c r="CZ180" s="202"/>
      <c r="DA180" s="202"/>
      <c r="DB180" s="202"/>
      <c r="DC180" s="202"/>
      <c r="DD180" s="202"/>
      <c r="DE180" s="202"/>
      <c r="DF180" s="202"/>
      <c r="DG180" s="202"/>
      <c r="DH180" s="202"/>
      <c r="DI180" s="202"/>
      <c r="DJ180" s="202"/>
      <c r="DK180" s="202"/>
      <c r="DL180" s="202"/>
      <c r="DM180" s="202"/>
      <c r="DN180" s="202"/>
      <c r="DO180" s="202"/>
      <c r="DP180" s="202"/>
      <c r="DQ180" s="202"/>
      <c r="DR180" s="202"/>
      <c r="DS180" s="202"/>
      <c r="DT180" s="202"/>
      <c r="DU180" s="202"/>
      <c r="DV180" s="202"/>
      <c r="DW180" s="202"/>
      <c r="DX180" s="202"/>
      <c r="DY180" s="202"/>
      <c r="DZ180" s="202"/>
      <c r="EA180" s="202"/>
      <c r="EB180" s="202"/>
      <c r="EC180" s="202"/>
      <c r="ED180" s="202"/>
      <c r="EE180" s="202"/>
      <c r="EF180" s="202"/>
      <c r="EG180" s="202"/>
      <c r="EH180" s="202"/>
      <c r="EI180" s="202"/>
      <c r="EJ180" s="202"/>
      <c r="EK180" s="202"/>
      <c r="EL180" s="202"/>
      <c r="EM180" s="202"/>
      <c r="EN180" s="202"/>
      <c r="EO180" s="202"/>
      <c r="EP180" s="202"/>
      <c r="EQ180" s="202"/>
      <c r="ER180" s="202"/>
      <c r="ES180" s="202"/>
      <c r="ET180" s="202"/>
      <c r="EU180" s="202"/>
      <c r="EV180" s="202"/>
      <c r="EW180" s="202"/>
      <c r="EX180" s="202"/>
      <c r="EY180" s="202"/>
      <c r="EZ180" s="202"/>
      <c r="FA180" s="202"/>
      <c r="FB180" s="202"/>
      <c r="FC180" s="202"/>
      <c r="FD180" s="202"/>
      <c r="FE180" s="202"/>
      <c r="FF180" s="202"/>
      <c r="FG180" s="202"/>
      <c r="FH180" s="202"/>
      <c r="FI180" s="202"/>
      <c r="FJ180" s="202"/>
      <c r="FK180" s="202"/>
      <c r="FL180" s="202"/>
      <c r="FM180" s="202"/>
      <c r="FN180" s="202"/>
      <c r="FO180" s="202"/>
      <c r="FP180" s="202"/>
      <c r="FQ180" s="202"/>
      <c r="FR180" s="202"/>
      <c r="FS180" s="202"/>
      <c r="FT180" s="202"/>
      <c r="FU180" s="202"/>
      <c r="FV180" s="202"/>
      <c r="FW180" s="202"/>
      <c r="FX180" s="202"/>
      <c r="FY180" s="202"/>
      <c r="FZ180" s="202"/>
      <c r="GA180" s="202"/>
      <c r="GB180" s="202"/>
      <c r="GC180" s="202"/>
      <c r="GD180" s="202"/>
      <c r="GE180" s="202"/>
      <c r="GF180" s="202"/>
      <c r="GG180" s="202"/>
      <c r="GH180" s="202"/>
      <c r="GI180" s="202"/>
      <c r="GJ180" s="202"/>
      <c r="GK180" s="202"/>
      <c r="GL180" s="202"/>
      <c r="GM180" s="202"/>
      <c r="GN180" s="202"/>
      <c r="GO180" s="202"/>
      <c r="GP180" s="202"/>
      <c r="GQ180" s="202"/>
      <c r="GR180" s="202"/>
      <c r="GS180" s="202"/>
      <c r="GT180" s="202"/>
      <c r="GU180" s="202"/>
      <c r="GV180" s="202"/>
      <c r="GW180" s="202"/>
      <c r="GX180" s="202"/>
      <c r="GY180" s="202"/>
      <c r="GZ180" s="202"/>
      <c r="HA180" s="202"/>
      <c r="HB180" s="202"/>
      <c r="HC180" s="202"/>
      <c r="HD180" s="202"/>
      <c r="HE180" s="202"/>
      <c r="HF180" s="202"/>
      <c r="HG180" s="202"/>
      <c r="HH180" s="202"/>
      <c r="HI180" s="202"/>
      <c r="HJ180" s="202"/>
      <c r="HK180" s="202"/>
      <c r="HL180" s="202"/>
      <c r="HM180" s="202"/>
      <c r="HN180" s="202"/>
      <c r="HO180" s="202"/>
      <c r="HP180" s="202"/>
      <c r="HQ180" s="202"/>
      <c r="HR180" s="202"/>
      <c r="HS180" s="202"/>
      <c r="HT180" s="202"/>
      <c r="HU180" s="202"/>
      <c r="HV180" s="202"/>
      <c r="HW180" s="202"/>
      <c r="HX180" s="202"/>
      <c r="HY180" s="202"/>
      <c r="HZ180" s="202"/>
      <c r="IA180" s="202"/>
      <c r="IB180" s="202"/>
      <c r="IC180" s="202"/>
      <c r="ID180" s="202"/>
      <c r="IE180" s="202"/>
      <c r="IF180" s="202"/>
    </row>
    <row r="181" spans="1:240" ht="12.75">
      <c r="A181" s="277"/>
      <c r="B181" s="278"/>
      <c r="C181" s="202"/>
      <c r="D181" s="202"/>
      <c r="E181" s="202"/>
      <c r="F181" s="202"/>
      <c r="G181" s="202"/>
      <c r="H181" s="202"/>
      <c r="I181" s="202"/>
      <c r="J181" s="202"/>
      <c r="K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2"/>
      <c r="AX181" s="202"/>
      <c r="AY181" s="202"/>
      <c r="AZ181" s="202"/>
      <c r="BA181" s="202"/>
      <c r="BB181" s="202"/>
      <c r="BC181" s="202"/>
      <c r="BD181" s="202"/>
      <c r="BE181" s="202"/>
      <c r="BF181" s="202"/>
      <c r="BG181" s="202"/>
      <c r="BH181" s="202"/>
      <c r="BI181" s="202"/>
      <c r="BJ181" s="202"/>
      <c r="BK181" s="202"/>
      <c r="BL181" s="202"/>
      <c r="BM181" s="202"/>
      <c r="BN181" s="202"/>
      <c r="BO181" s="202"/>
      <c r="BP181" s="202"/>
      <c r="BQ181" s="202"/>
      <c r="BR181" s="202"/>
      <c r="BS181" s="202"/>
      <c r="BT181" s="202"/>
      <c r="BU181" s="202"/>
      <c r="BV181" s="202"/>
      <c r="BW181" s="202"/>
      <c r="BX181" s="202"/>
      <c r="BY181" s="202"/>
      <c r="BZ181" s="202"/>
      <c r="CA181" s="202"/>
      <c r="CB181" s="202"/>
      <c r="CC181" s="202"/>
      <c r="CD181" s="202"/>
      <c r="CE181" s="202"/>
      <c r="CF181" s="202"/>
      <c r="CG181" s="202"/>
      <c r="CH181" s="202"/>
      <c r="CI181" s="202"/>
      <c r="CJ181" s="202"/>
      <c r="CK181" s="202"/>
      <c r="CL181" s="202"/>
      <c r="CM181" s="202"/>
      <c r="CN181" s="202"/>
      <c r="CO181" s="202"/>
      <c r="CP181" s="202"/>
      <c r="CQ181" s="202"/>
      <c r="CR181" s="202"/>
      <c r="CS181" s="202"/>
      <c r="CT181" s="202"/>
      <c r="CU181" s="202"/>
      <c r="CV181" s="202"/>
      <c r="CW181" s="202"/>
      <c r="CX181" s="202"/>
      <c r="CY181" s="202"/>
      <c r="CZ181" s="202"/>
      <c r="DA181" s="202"/>
      <c r="DB181" s="202"/>
      <c r="DC181" s="202"/>
      <c r="DD181" s="202"/>
      <c r="DE181" s="202"/>
      <c r="DF181" s="202"/>
      <c r="DG181" s="202"/>
      <c r="DH181" s="202"/>
      <c r="DI181" s="202"/>
      <c r="DJ181" s="202"/>
      <c r="DK181" s="202"/>
      <c r="DL181" s="202"/>
      <c r="DM181" s="202"/>
      <c r="DN181" s="202"/>
      <c r="DO181" s="202"/>
      <c r="DP181" s="202"/>
      <c r="DQ181" s="202"/>
      <c r="DR181" s="202"/>
      <c r="DS181" s="202"/>
      <c r="DT181" s="202"/>
      <c r="DU181" s="202"/>
      <c r="DV181" s="202"/>
      <c r="DW181" s="202"/>
      <c r="DX181" s="202"/>
      <c r="DY181" s="202"/>
      <c r="DZ181" s="202"/>
      <c r="EA181" s="202"/>
      <c r="EB181" s="202"/>
      <c r="EC181" s="202"/>
      <c r="ED181" s="202"/>
      <c r="EE181" s="202"/>
      <c r="EF181" s="202"/>
      <c r="EG181" s="202"/>
      <c r="EH181" s="202"/>
      <c r="EI181" s="202"/>
      <c r="EJ181" s="202"/>
      <c r="EK181" s="202"/>
      <c r="EL181" s="202"/>
      <c r="EM181" s="202"/>
      <c r="EN181" s="202"/>
      <c r="EO181" s="202"/>
      <c r="EP181" s="202"/>
      <c r="EQ181" s="202"/>
      <c r="ER181" s="202"/>
      <c r="ES181" s="202"/>
      <c r="ET181" s="202"/>
      <c r="EU181" s="202"/>
      <c r="EV181" s="202"/>
      <c r="EW181" s="202"/>
      <c r="EX181" s="202"/>
      <c r="EY181" s="202"/>
      <c r="EZ181" s="202"/>
      <c r="FA181" s="202"/>
      <c r="FB181" s="202"/>
      <c r="FC181" s="202"/>
      <c r="FD181" s="202"/>
      <c r="FE181" s="202"/>
      <c r="FF181" s="202"/>
      <c r="FG181" s="202"/>
      <c r="FH181" s="202"/>
      <c r="FI181" s="202"/>
      <c r="FJ181" s="202"/>
      <c r="FK181" s="202"/>
      <c r="FL181" s="202"/>
      <c r="FM181" s="202"/>
      <c r="FN181" s="202"/>
      <c r="FO181" s="202"/>
      <c r="FP181" s="202"/>
      <c r="FQ181" s="202"/>
      <c r="FR181" s="202"/>
      <c r="FS181" s="202"/>
      <c r="FT181" s="202"/>
      <c r="FU181" s="202"/>
      <c r="FV181" s="202"/>
      <c r="FW181" s="202"/>
      <c r="FX181" s="202"/>
      <c r="FY181" s="202"/>
      <c r="FZ181" s="202"/>
      <c r="GA181" s="202"/>
      <c r="GB181" s="202"/>
      <c r="GC181" s="202"/>
      <c r="GD181" s="202"/>
      <c r="GE181" s="202"/>
      <c r="GF181" s="202"/>
      <c r="GG181" s="202"/>
      <c r="GH181" s="202"/>
      <c r="GI181" s="202"/>
      <c r="GJ181" s="202"/>
      <c r="GK181" s="202"/>
      <c r="GL181" s="202"/>
      <c r="GM181" s="202"/>
      <c r="GN181" s="202"/>
      <c r="GO181" s="202"/>
      <c r="GP181" s="202"/>
      <c r="GQ181" s="202"/>
      <c r="GR181" s="202"/>
      <c r="GS181" s="202"/>
      <c r="GT181" s="202"/>
      <c r="GU181" s="202"/>
      <c r="GV181" s="202"/>
      <c r="GW181" s="202"/>
      <c r="GX181" s="202"/>
      <c r="GY181" s="202"/>
      <c r="GZ181" s="202"/>
      <c r="HA181" s="202"/>
      <c r="HB181" s="202"/>
      <c r="HC181" s="202"/>
      <c r="HD181" s="202"/>
      <c r="HE181" s="202"/>
      <c r="HF181" s="202"/>
      <c r="HG181" s="202"/>
      <c r="HH181" s="202"/>
      <c r="HI181" s="202"/>
      <c r="HJ181" s="202"/>
      <c r="HK181" s="202"/>
      <c r="HL181" s="202"/>
      <c r="HM181" s="202"/>
      <c r="HN181" s="202"/>
      <c r="HO181" s="202"/>
      <c r="HP181" s="202"/>
      <c r="HQ181" s="202"/>
      <c r="HR181" s="202"/>
      <c r="HS181" s="202"/>
      <c r="HT181" s="202"/>
      <c r="HU181" s="202"/>
      <c r="HV181" s="202"/>
      <c r="HW181" s="202"/>
      <c r="HX181" s="202"/>
      <c r="HY181" s="202"/>
      <c r="HZ181" s="202"/>
      <c r="IA181" s="202"/>
      <c r="IB181" s="202"/>
      <c r="IC181" s="202"/>
      <c r="ID181" s="202"/>
      <c r="IE181" s="202"/>
      <c r="IF181" s="202"/>
    </row>
    <row r="182" spans="1:240" ht="12.75">
      <c r="A182" s="277"/>
      <c r="B182" s="278"/>
      <c r="C182" s="202"/>
      <c r="D182" s="202"/>
      <c r="E182" s="202"/>
      <c r="F182" s="202"/>
      <c r="G182" s="202"/>
      <c r="H182" s="202"/>
      <c r="I182" s="202"/>
      <c r="J182" s="202"/>
      <c r="K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2"/>
      <c r="AY182" s="202"/>
      <c r="AZ182" s="202"/>
      <c r="BA182" s="202"/>
      <c r="BB182" s="202"/>
      <c r="BC182" s="202"/>
      <c r="BD182" s="202"/>
      <c r="BE182" s="202"/>
      <c r="BF182" s="202"/>
      <c r="BG182" s="202"/>
      <c r="BH182" s="202"/>
      <c r="BI182" s="202"/>
      <c r="BJ182" s="202"/>
      <c r="BK182" s="202"/>
      <c r="BL182" s="202"/>
      <c r="BM182" s="202"/>
      <c r="BN182" s="202"/>
      <c r="BO182" s="202"/>
      <c r="BP182" s="202"/>
      <c r="BQ182" s="202"/>
      <c r="BR182" s="202"/>
      <c r="BS182" s="202"/>
      <c r="BT182" s="202"/>
      <c r="BU182" s="202"/>
      <c r="BV182" s="202"/>
      <c r="BW182" s="202"/>
      <c r="BX182" s="202"/>
      <c r="BY182" s="202"/>
      <c r="BZ182" s="202"/>
      <c r="CA182" s="202"/>
      <c r="CB182" s="202"/>
      <c r="CC182" s="202"/>
      <c r="CD182" s="202"/>
      <c r="CE182" s="202"/>
      <c r="CF182" s="202"/>
      <c r="CG182" s="202"/>
      <c r="CH182" s="202"/>
      <c r="CI182" s="202"/>
      <c r="CJ182" s="202"/>
      <c r="CK182" s="202"/>
      <c r="CL182" s="202"/>
      <c r="CM182" s="202"/>
      <c r="CN182" s="202"/>
      <c r="CO182" s="202"/>
      <c r="CP182" s="202"/>
      <c r="CQ182" s="202"/>
      <c r="CR182" s="202"/>
      <c r="CS182" s="202"/>
      <c r="CT182" s="202"/>
      <c r="CU182" s="202"/>
      <c r="CV182" s="202"/>
      <c r="CW182" s="202"/>
      <c r="CX182" s="202"/>
      <c r="CY182" s="202"/>
      <c r="CZ182" s="202"/>
      <c r="DA182" s="202"/>
      <c r="DB182" s="202"/>
      <c r="DC182" s="202"/>
      <c r="DD182" s="202"/>
      <c r="DE182" s="202"/>
      <c r="DF182" s="202"/>
      <c r="DG182" s="202"/>
      <c r="DH182" s="202"/>
      <c r="DI182" s="202"/>
      <c r="DJ182" s="202"/>
      <c r="DK182" s="202"/>
      <c r="DL182" s="202"/>
      <c r="DM182" s="202"/>
      <c r="DN182" s="202"/>
      <c r="DO182" s="202"/>
      <c r="DP182" s="202"/>
      <c r="DQ182" s="202"/>
      <c r="DR182" s="202"/>
      <c r="DS182" s="202"/>
      <c r="DT182" s="202"/>
      <c r="DU182" s="202"/>
      <c r="DV182" s="202"/>
      <c r="DW182" s="202"/>
      <c r="DX182" s="202"/>
      <c r="DY182" s="202"/>
      <c r="DZ182" s="202"/>
      <c r="EA182" s="202"/>
      <c r="EB182" s="202"/>
      <c r="EC182" s="202"/>
      <c r="ED182" s="202"/>
      <c r="EE182" s="202"/>
      <c r="EF182" s="202"/>
      <c r="EG182" s="202"/>
      <c r="EH182" s="202"/>
      <c r="EI182" s="202"/>
      <c r="EJ182" s="202"/>
      <c r="EK182" s="202"/>
      <c r="EL182" s="202"/>
      <c r="EM182" s="202"/>
      <c r="EN182" s="202"/>
      <c r="EO182" s="202"/>
      <c r="EP182" s="202"/>
      <c r="EQ182" s="202"/>
      <c r="ER182" s="202"/>
      <c r="ES182" s="202"/>
      <c r="ET182" s="202"/>
      <c r="EU182" s="202"/>
      <c r="EV182" s="202"/>
      <c r="EW182" s="202"/>
      <c r="EX182" s="202"/>
      <c r="EY182" s="202"/>
      <c r="EZ182" s="202"/>
      <c r="FA182" s="202"/>
      <c r="FB182" s="202"/>
      <c r="FC182" s="202"/>
      <c r="FD182" s="202"/>
      <c r="FE182" s="202"/>
      <c r="FF182" s="202"/>
      <c r="FG182" s="202"/>
      <c r="FH182" s="202"/>
      <c r="FI182" s="202"/>
      <c r="FJ182" s="202"/>
      <c r="FK182" s="202"/>
      <c r="FL182" s="202"/>
      <c r="FM182" s="202"/>
      <c r="FN182" s="202"/>
      <c r="FO182" s="202"/>
      <c r="FP182" s="202"/>
      <c r="FQ182" s="202"/>
      <c r="FR182" s="202"/>
      <c r="FS182" s="202"/>
      <c r="FT182" s="202"/>
      <c r="FU182" s="202"/>
      <c r="FV182" s="202"/>
      <c r="FW182" s="202"/>
      <c r="FX182" s="202"/>
      <c r="FY182" s="202"/>
      <c r="FZ182" s="202"/>
      <c r="GA182" s="202"/>
      <c r="GB182" s="202"/>
      <c r="GC182" s="202"/>
      <c r="GD182" s="202"/>
      <c r="GE182" s="202"/>
      <c r="GF182" s="202"/>
      <c r="GG182" s="202"/>
      <c r="GH182" s="202"/>
      <c r="GI182" s="202"/>
      <c r="GJ182" s="202"/>
      <c r="GK182" s="202"/>
      <c r="GL182" s="202"/>
      <c r="GM182" s="202"/>
      <c r="GN182" s="202"/>
      <c r="GO182" s="202"/>
      <c r="GP182" s="202"/>
      <c r="GQ182" s="202"/>
      <c r="GR182" s="202"/>
      <c r="GS182" s="202"/>
      <c r="GT182" s="202"/>
      <c r="GU182" s="202"/>
      <c r="GV182" s="202"/>
      <c r="GW182" s="202"/>
      <c r="GX182" s="202"/>
      <c r="GY182" s="202"/>
      <c r="GZ182" s="202"/>
      <c r="HA182" s="202"/>
      <c r="HB182" s="202"/>
      <c r="HC182" s="202"/>
      <c r="HD182" s="202"/>
      <c r="HE182" s="202"/>
      <c r="HF182" s="202"/>
      <c r="HG182" s="202"/>
      <c r="HH182" s="202"/>
      <c r="HI182" s="202"/>
      <c r="HJ182" s="202"/>
      <c r="HK182" s="202"/>
      <c r="HL182" s="202"/>
      <c r="HM182" s="202"/>
      <c r="HN182" s="202"/>
      <c r="HO182" s="202"/>
      <c r="HP182" s="202"/>
      <c r="HQ182" s="202"/>
      <c r="HR182" s="202"/>
      <c r="HS182" s="202"/>
      <c r="HT182" s="202"/>
      <c r="HU182" s="202"/>
      <c r="HV182" s="202"/>
      <c r="HW182" s="202"/>
      <c r="HX182" s="202"/>
      <c r="HY182" s="202"/>
      <c r="HZ182" s="202"/>
      <c r="IA182" s="202"/>
      <c r="IB182" s="202"/>
      <c r="IC182" s="202"/>
      <c r="ID182" s="202"/>
      <c r="IE182" s="202"/>
      <c r="IF182" s="202"/>
    </row>
    <row r="183" spans="1:240" ht="12.75">
      <c r="A183" s="277"/>
      <c r="B183" s="278"/>
      <c r="C183" s="202"/>
      <c r="D183" s="202"/>
      <c r="E183" s="202"/>
      <c r="F183" s="202"/>
      <c r="G183" s="202"/>
      <c r="H183" s="202"/>
      <c r="I183" s="202"/>
      <c r="J183" s="202"/>
      <c r="K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202"/>
      <c r="AZ183" s="202"/>
      <c r="BA183" s="202"/>
      <c r="BB183" s="202"/>
      <c r="BC183" s="202"/>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c r="CA183" s="202"/>
      <c r="CB183" s="202"/>
      <c r="CC183" s="202"/>
      <c r="CD183" s="202"/>
      <c r="CE183" s="202"/>
      <c r="CF183" s="202"/>
      <c r="CG183" s="202"/>
      <c r="CH183" s="202"/>
      <c r="CI183" s="202"/>
      <c r="CJ183" s="202"/>
      <c r="CK183" s="202"/>
      <c r="CL183" s="202"/>
      <c r="CM183" s="202"/>
      <c r="CN183" s="202"/>
      <c r="CO183" s="202"/>
      <c r="CP183" s="202"/>
      <c r="CQ183" s="202"/>
      <c r="CR183" s="202"/>
      <c r="CS183" s="202"/>
      <c r="CT183" s="202"/>
      <c r="CU183" s="202"/>
      <c r="CV183" s="202"/>
      <c r="CW183" s="202"/>
      <c r="CX183" s="202"/>
      <c r="CY183" s="202"/>
      <c r="CZ183" s="202"/>
      <c r="DA183" s="202"/>
      <c r="DB183" s="202"/>
      <c r="DC183" s="202"/>
      <c r="DD183" s="202"/>
      <c r="DE183" s="202"/>
      <c r="DF183" s="202"/>
      <c r="DG183" s="202"/>
      <c r="DH183" s="202"/>
      <c r="DI183" s="202"/>
      <c r="DJ183" s="202"/>
      <c r="DK183" s="202"/>
      <c r="DL183" s="202"/>
      <c r="DM183" s="202"/>
      <c r="DN183" s="202"/>
      <c r="DO183" s="202"/>
      <c r="DP183" s="202"/>
      <c r="DQ183" s="202"/>
      <c r="DR183" s="202"/>
      <c r="DS183" s="202"/>
      <c r="DT183" s="202"/>
      <c r="DU183" s="202"/>
      <c r="DV183" s="202"/>
      <c r="DW183" s="202"/>
      <c r="DX183" s="202"/>
      <c r="DY183" s="202"/>
      <c r="DZ183" s="202"/>
      <c r="EA183" s="202"/>
      <c r="EB183" s="202"/>
      <c r="EC183" s="202"/>
      <c r="ED183" s="202"/>
      <c r="EE183" s="202"/>
      <c r="EF183" s="202"/>
      <c r="EG183" s="202"/>
      <c r="EH183" s="202"/>
      <c r="EI183" s="202"/>
      <c r="EJ183" s="202"/>
      <c r="EK183" s="202"/>
      <c r="EL183" s="202"/>
      <c r="EM183" s="202"/>
      <c r="EN183" s="202"/>
      <c r="EO183" s="202"/>
      <c r="EP183" s="202"/>
      <c r="EQ183" s="202"/>
      <c r="ER183" s="202"/>
      <c r="ES183" s="202"/>
      <c r="ET183" s="202"/>
      <c r="EU183" s="202"/>
      <c r="EV183" s="202"/>
      <c r="EW183" s="202"/>
      <c r="EX183" s="202"/>
      <c r="EY183" s="202"/>
      <c r="EZ183" s="202"/>
      <c r="FA183" s="202"/>
      <c r="FB183" s="202"/>
      <c r="FC183" s="202"/>
      <c r="FD183" s="202"/>
      <c r="FE183" s="202"/>
      <c r="FF183" s="202"/>
      <c r="FG183" s="202"/>
      <c r="FH183" s="202"/>
      <c r="FI183" s="202"/>
      <c r="FJ183" s="202"/>
      <c r="FK183" s="202"/>
      <c r="FL183" s="202"/>
      <c r="FM183" s="202"/>
      <c r="FN183" s="202"/>
      <c r="FO183" s="202"/>
      <c r="FP183" s="202"/>
      <c r="FQ183" s="202"/>
      <c r="FR183" s="202"/>
      <c r="FS183" s="202"/>
      <c r="FT183" s="202"/>
      <c r="FU183" s="202"/>
      <c r="FV183" s="202"/>
      <c r="FW183" s="202"/>
      <c r="FX183" s="202"/>
      <c r="FY183" s="202"/>
      <c r="FZ183" s="202"/>
      <c r="GA183" s="202"/>
      <c r="GB183" s="202"/>
      <c r="GC183" s="202"/>
      <c r="GD183" s="202"/>
      <c r="GE183" s="202"/>
      <c r="GF183" s="202"/>
      <c r="GG183" s="202"/>
      <c r="GH183" s="202"/>
      <c r="GI183" s="202"/>
      <c r="GJ183" s="202"/>
      <c r="GK183" s="202"/>
      <c r="GL183" s="202"/>
      <c r="GM183" s="202"/>
      <c r="GN183" s="202"/>
      <c r="GO183" s="202"/>
      <c r="GP183" s="202"/>
      <c r="GQ183" s="202"/>
      <c r="GR183" s="202"/>
      <c r="GS183" s="202"/>
      <c r="GT183" s="202"/>
      <c r="GU183" s="202"/>
      <c r="GV183" s="202"/>
      <c r="GW183" s="202"/>
      <c r="GX183" s="202"/>
      <c r="GY183" s="202"/>
      <c r="GZ183" s="202"/>
      <c r="HA183" s="202"/>
      <c r="HB183" s="202"/>
      <c r="HC183" s="202"/>
      <c r="HD183" s="202"/>
      <c r="HE183" s="202"/>
      <c r="HF183" s="202"/>
      <c r="HG183" s="202"/>
      <c r="HH183" s="202"/>
      <c r="HI183" s="202"/>
      <c r="HJ183" s="202"/>
      <c r="HK183" s="202"/>
      <c r="HL183" s="202"/>
      <c r="HM183" s="202"/>
      <c r="HN183" s="202"/>
      <c r="HO183" s="202"/>
      <c r="HP183" s="202"/>
      <c r="HQ183" s="202"/>
      <c r="HR183" s="202"/>
      <c r="HS183" s="202"/>
      <c r="HT183" s="202"/>
      <c r="HU183" s="202"/>
      <c r="HV183" s="202"/>
      <c r="HW183" s="202"/>
      <c r="HX183" s="202"/>
      <c r="HY183" s="202"/>
      <c r="HZ183" s="202"/>
      <c r="IA183" s="202"/>
      <c r="IB183" s="202"/>
      <c r="IC183" s="202"/>
      <c r="ID183" s="202"/>
      <c r="IE183" s="202"/>
      <c r="IF183" s="202"/>
    </row>
    <row r="184" spans="1:240" ht="12.75">
      <c r="A184" s="277"/>
      <c r="B184" s="278"/>
      <c r="C184" s="202"/>
      <c r="D184" s="202"/>
      <c r="E184" s="202"/>
      <c r="F184" s="202"/>
      <c r="G184" s="202"/>
      <c r="H184" s="202"/>
      <c r="I184" s="202"/>
      <c r="J184" s="202"/>
      <c r="K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202"/>
      <c r="BJ184" s="202"/>
      <c r="BK184" s="202"/>
      <c r="BL184" s="202"/>
      <c r="BM184" s="202"/>
      <c r="BN184" s="202"/>
      <c r="BO184" s="202"/>
      <c r="BP184" s="202"/>
      <c r="BQ184" s="202"/>
      <c r="BR184" s="202"/>
      <c r="BS184" s="202"/>
      <c r="BT184" s="202"/>
      <c r="BU184" s="202"/>
      <c r="BV184" s="202"/>
      <c r="BW184" s="202"/>
      <c r="BX184" s="202"/>
      <c r="BY184" s="202"/>
      <c r="BZ184" s="202"/>
      <c r="CA184" s="202"/>
      <c r="CB184" s="202"/>
      <c r="CC184" s="202"/>
      <c r="CD184" s="202"/>
      <c r="CE184" s="202"/>
      <c r="CF184" s="202"/>
      <c r="CG184" s="202"/>
      <c r="CH184" s="202"/>
      <c r="CI184" s="202"/>
      <c r="CJ184" s="202"/>
      <c r="CK184" s="202"/>
      <c r="CL184" s="202"/>
      <c r="CM184" s="202"/>
      <c r="CN184" s="202"/>
      <c r="CO184" s="202"/>
      <c r="CP184" s="202"/>
      <c r="CQ184" s="202"/>
      <c r="CR184" s="202"/>
      <c r="CS184" s="202"/>
      <c r="CT184" s="202"/>
      <c r="CU184" s="202"/>
      <c r="CV184" s="202"/>
      <c r="CW184" s="202"/>
      <c r="CX184" s="202"/>
      <c r="CY184" s="202"/>
      <c r="CZ184" s="202"/>
      <c r="DA184" s="202"/>
      <c r="DB184" s="202"/>
      <c r="DC184" s="202"/>
      <c r="DD184" s="202"/>
      <c r="DE184" s="202"/>
      <c r="DF184" s="202"/>
      <c r="DG184" s="202"/>
      <c r="DH184" s="202"/>
      <c r="DI184" s="202"/>
      <c r="DJ184" s="202"/>
      <c r="DK184" s="202"/>
      <c r="DL184" s="202"/>
      <c r="DM184" s="202"/>
      <c r="DN184" s="202"/>
      <c r="DO184" s="202"/>
      <c r="DP184" s="202"/>
      <c r="DQ184" s="202"/>
      <c r="DR184" s="202"/>
      <c r="DS184" s="202"/>
      <c r="DT184" s="202"/>
      <c r="DU184" s="202"/>
      <c r="DV184" s="202"/>
      <c r="DW184" s="202"/>
      <c r="DX184" s="202"/>
      <c r="DY184" s="202"/>
      <c r="DZ184" s="202"/>
      <c r="EA184" s="202"/>
      <c r="EB184" s="202"/>
      <c r="EC184" s="202"/>
      <c r="ED184" s="202"/>
      <c r="EE184" s="202"/>
      <c r="EF184" s="202"/>
      <c r="EG184" s="202"/>
      <c r="EH184" s="202"/>
      <c r="EI184" s="202"/>
      <c r="EJ184" s="202"/>
      <c r="EK184" s="202"/>
      <c r="EL184" s="202"/>
      <c r="EM184" s="202"/>
      <c r="EN184" s="202"/>
      <c r="EO184" s="202"/>
      <c r="EP184" s="202"/>
      <c r="EQ184" s="202"/>
      <c r="ER184" s="202"/>
      <c r="ES184" s="202"/>
      <c r="ET184" s="202"/>
      <c r="EU184" s="202"/>
      <c r="EV184" s="202"/>
      <c r="EW184" s="202"/>
      <c r="EX184" s="202"/>
      <c r="EY184" s="202"/>
      <c r="EZ184" s="202"/>
      <c r="FA184" s="202"/>
      <c r="FB184" s="202"/>
      <c r="FC184" s="202"/>
      <c r="FD184" s="202"/>
      <c r="FE184" s="202"/>
      <c r="FF184" s="202"/>
      <c r="FG184" s="202"/>
      <c r="FH184" s="202"/>
      <c r="FI184" s="202"/>
      <c r="FJ184" s="202"/>
      <c r="FK184" s="202"/>
      <c r="FL184" s="202"/>
      <c r="FM184" s="202"/>
      <c r="FN184" s="202"/>
      <c r="FO184" s="202"/>
      <c r="FP184" s="202"/>
      <c r="FQ184" s="202"/>
      <c r="FR184" s="202"/>
      <c r="FS184" s="202"/>
      <c r="FT184" s="202"/>
      <c r="FU184" s="202"/>
      <c r="FV184" s="202"/>
      <c r="FW184" s="202"/>
      <c r="FX184" s="202"/>
      <c r="FY184" s="202"/>
      <c r="FZ184" s="202"/>
      <c r="GA184" s="202"/>
      <c r="GB184" s="202"/>
      <c r="GC184" s="202"/>
      <c r="GD184" s="202"/>
      <c r="GE184" s="202"/>
      <c r="GF184" s="202"/>
      <c r="GG184" s="202"/>
      <c r="GH184" s="202"/>
      <c r="GI184" s="202"/>
      <c r="GJ184" s="202"/>
      <c r="GK184" s="202"/>
      <c r="GL184" s="202"/>
      <c r="GM184" s="202"/>
      <c r="GN184" s="202"/>
      <c r="GO184" s="202"/>
      <c r="GP184" s="202"/>
      <c r="GQ184" s="202"/>
      <c r="GR184" s="202"/>
      <c r="GS184" s="202"/>
      <c r="GT184" s="202"/>
      <c r="GU184" s="202"/>
      <c r="GV184" s="202"/>
      <c r="GW184" s="202"/>
      <c r="GX184" s="202"/>
      <c r="GY184" s="202"/>
      <c r="GZ184" s="202"/>
      <c r="HA184" s="202"/>
      <c r="HB184" s="202"/>
      <c r="HC184" s="202"/>
      <c r="HD184" s="202"/>
      <c r="HE184" s="202"/>
      <c r="HF184" s="202"/>
      <c r="HG184" s="202"/>
      <c r="HH184" s="202"/>
      <c r="HI184" s="202"/>
      <c r="HJ184" s="202"/>
      <c r="HK184" s="202"/>
      <c r="HL184" s="202"/>
      <c r="HM184" s="202"/>
      <c r="HN184" s="202"/>
      <c r="HO184" s="202"/>
      <c r="HP184" s="202"/>
      <c r="HQ184" s="202"/>
      <c r="HR184" s="202"/>
      <c r="HS184" s="202"/>
      <c r="HT184" s="202"/>
      <c r="HU184" s="202"/>
      <c r="HV184" s="202"/>
      <c r="HW184" s="202"/>
      <c r="HX184" s="202"/>
      <c r="HY184" s="202"/>
      <c r="HZ184" s="202"/>
      <c r="IA184" s="202"/>
      <c r="IB184" s="202"/>
      <c r="IC184" s="202"/>
      <c r="ID184" s="202"/>
      <c r="IE184" s="202"/>
      <c r="IF184" s="202"/>
    </row>
    <row r="185" spans="1:240" ht="12.75">
      <c r="A185" s="277"/>
      <c r="B185" s="278"/>
      <c r="C185" s="202"/>
      <c r="D185" s="202"/>
      <c r="E185" s="202"/>
      <c r="F185" s="202"/>
      <c r="G185" s="202"/>
      <c r="H185" s="202"/>
      <c r="I185" s="202"/>
      <c r="J185" s="202"/>
      <c r="K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c r="AZ185" s="202"/>
      <c r="BA185" s="202"/>
      <c r="BB185" s="202"/>
      <c r="BC185" s="202"/>
      <c r="BD185" s="202"/>
      <c r="BE185" s="202"/>
      <c r="BF185" s="202"/>
      <c r="BG185" s="202"/>
      <c r="BH185" s="202"/>
      <c r="BI185" s="202"/>
      <c r="BJ185" s="202"/>
      <c r="BK185" s="202"/>
      <c r="BL185" s="202"/>
      <c r="BM185" s="202"/>
      <c r="BN185" s="202"/>
      <c r="BO185" s="202"/>
      <c r="BP185" s="202"/>
      <c r="BQ185" s="202"/>
      <c r="BR185" s="202"/>
      <c r="BS185" s="202"/>
      <c r="BT185" s="202"/>
      <c r="BU185" s="202"/>
      <c r="BV185" s="202"/>
      <c r="BW185" s="202"/>
      <c r="BX185" s="202"/>
      <c r="BY185" s="202"/>
      <c r="BZ185" s="202"/>
      <c r="CA185" s="202"/>
      <c r="CB185" s="202"/>
      <c r="CC185" s="202"/>
      <c r="CD185" s="202"/>
      <c r="CE185" s="202"/>
      <c r="CF185" s="202"/>
      <c r="CG185" s="202"/>
      <c r="CH185" s="202"/>
      <c r="CI185" s="202"/>
      <c r="CJ185" s="202"/>
      <c r="CK185" s="202"/>
      <c r="CL185" s="202"/>
      <c r="CM185" s="202"/>
      <c r="CN185" s="202"/>
      <c r="CO185" s="202"/>
      <c r="CP185" s="202"/>
      <c r="CQ185" s="202"/>
      <c r="CR185" s="202"/>
      <c r="CS185" s="202"/>
      <c r="CT185" s="202"/>
      <c r="CU185" s="202"/>
      <c r="CV185" s="202"/>
      <c r="CW185" s="202"/>
      <c r="CX185" s="202"/>
      <c r="CY185" s="202"/>
      <c r="CZ185" s="202"/>
      <c r="DA185" s="202"/>
      <c r="DB185" s="202"/>
      <c r="DC185" s="202"/>
      <c r="DD185" s="202"/>
      <c r="DE185" s="202"/>
      <c r="DF185" s="202"/>
      <c r="DG185" s="202"/>
      <c r="DH185" s="202"/>
      <c r="DI185" s="202"/>
      <c r="DJ185" s="202"/>
      <c r="DK185" s="202"/>
      <c r="DL185" s="202"/>
      <c r="DM185" s="202"/>
      <c r="DN185" s="202"/>
      <c r="DO185" s="202"/>
      <c r="DP185" s="202"/>
      <c r="DQ185" s="202"/>
      <c r="DR185" s="202"/>
      <c r="DS185" s="202"/>
      <c r="DT185" s="202"/>
      <c r="DU185" s="202"/>
      <c r="DV185" s="202"/>
      <c r="DW185" s="202"/>
      <c r="DX185" s="202"/>
      <c r="DY185" s="202"/>
      <c r="DZ185" s="202"/>
      <c r="EA185" s="202"/>
      <c r="EB185" s="202"/>
      <c r="EC185" s="202"/>
      <c r="ED185" s="202"/>
      <c r="EE185" s="202"/>
      <c r="EF185" s="202"/>
      <c r="EG185" s="202"/>
      <c r="EH185" s="202"/>
      <c r="EI185" s="202"/>
      <c r="EJ185" s="202"/>
      <c r="EK185" s="202"/>
      <c r="EL185" s="202"/>
      <c r="EM185" s="202"/>
      <c r="EN185" s="202"/>
      <c r="EO185" s="202"/>
      <c r="EP185" s="202"/>
      <c r="EQ185" s="202"/>
      <c r="ER185" s="202"/>
      <c r="ES185" s="202"/>
      <c r="ET185" s="202"/>
      <c r="EU185" s="202"/>
      <c r="EV185" s="202"/>
      <c r="EW185" s="202"/>
      <c r="EX185" s="202"/>
      <c r="EY185" s="202"/>
      <c r="EZ185" s="202"/>
      <c r="FA185" s="202"/>
      <c r="FB185" s="202"/>
      <c r="FC185" s="202"/>
      <c r="FD185" s="202"/>
      <c r="FE185" s="202"/>
      <c r="FF185" s="202"/>
      <c r="FG185" s="202"/>
      <c r="FH185" s="202"/>
      <c r="FI185" s="202"/>
      <c r="FJ185" s="202"/>
      <c r="FK185" s="202"/>
      <c r="FL185" s="202"/>
      <c r="FM185" s="202"/>
      <c r="FN185" s="202"/>
      <c r="FO185" s="202"/>
      <c r="FP185" s="202"/>
      <c r="FQ185" s="202"/>
      <c r="FR185" s="202"/>
      <c r="FS185" s="202"/>
      <c r="FT185" s="202"/>
      <c r="FU185" s="202"/>
      <c r="FV185" s="202"/>
      <c r="FW185" s="202"/>
      <c r="FX185" s="202"/>
      <c r="FY185" s="202"/>
      <c r="FZ185" s="202"/>
      <c r="GA185" s="202"/>
      <c r="GB185" s="202"/>
      <c r="GC185" s="202"/>
      <c r="GD185" s="202"/>
      <c r="GE185" s="202"/>
      <c r="GF185" s="202"/>
      <c r="GG185" s="202"/>
      <c r="GH185" s="202"/>
      <c r="GI185" s="202"/>
      <c r="GJ185" s="202"/>
      <c r="GK185" s="202"/>
      <c r="GL185" s="202"/>
      <c r="GM185" s="202"/>
      <c r="GN185" s="202"/>
      <c r="GO185" s="202"/>
      <c r="GP185" s="202"/>
      <c r="GQ185" s="202"/>
      <c r="GR185" s="202"/>
      <c r="GS185" s="202"/>
      <c r="GT185" s="202"/>
      <c r="GU185" s="202"/>
      <c r="GV185" s="202"/>
      <c r="GW185" s="202"/>
      <c r="GX185" s="202"/>
      <c r="GY185" s="202"/>
      <c r="GZ185" s="202"/>
      <c r="HA185" s="202"/>
      <c r="HB185" s="202"/>
      <c r="HC185" s="202"/>
      <c r="HD185" s="202"/>
      <c r="HE185" s="202"/>
      <c r="HF185" s="202"/>
      <c r="HG185" s="202"/>
      <c r="HH185" s="202"/>
      <c r="HI185" s="202"/>
      <c r="HJ185" s="202"/>
      <c r="HK185" s="202"/>
      <c r="HL185" s="202"/>
      <c r="HM185" s="202"/>
      <c r="HN185" s="202"/>
      <c r="HO185" s="202"/>
      <c r="HP185" s="202"/>
      <c r="HQ185" s="202"/>
      <c r="HR185" s="202"/>
      <c r="HS185" s="202"/>
      <c r="HT185" s="202"/>
      <c r="HU185" s="202"/>
      <c r="HV185" s="202"/>
      <c r="HW185" s="202"/>
      <c r="HX185" s="202"/>
      <c r="HY185" s="202"/>
      <c r="HZ185" s="202"/>
      <c r="IA185" s="202"/>
      <c r="IB185" s="202"/>
      <c r="IC185" s="202"/>
      <c r="ID185" s="202"/>
      <c r="IE185" s="202"/>
      <c r="IF185" s="202"/>
    </row>
    <row r="186" spans="1:240" ht="12.75">
      <c r="A186" s="277"/>
      <c r="B186" s="278"/>
      <c r="C186" s="202"/>
      <c r="D186" s="202"/>
      <c r="E186" s="202"/>
      <c r="F186" s="202"/>
      <c r="G186" s="202"/>
      <c r="H186" s="202"/>
      <c r="I186" s="202"/>
      <c r="J186" s="202"/>
      <c r="K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2"/>
      <c r="BK186" s="202"/>
      <c r="BL186" s="202"/>
      <c r="BM186" s="202"/>
      <c r="BN186" s="202"/>
      <c r="BO186" s="202"/>
      <c r="BP186" s="202"/>
      <c r="BQ186" s="202"/>
      <c r="BR186" s="202"/>
      <c r="BS186" s="202"/>
      <c r="BT186" s="202"/>
      <c r="BU186" s="202"/>
      <c r="BV186" s="202"/>
      <c r="BW186" s="202"/>
      <c r="BX186" s="202"/>
      <c r="BY186" s="202"/>
      <c r="BZ186" s="202"/>
      <c r="CA186" s="202"/>
      <c r="CB186" s="202"/>
      <c r="CC186" s="202"/>
      <c r="CD186" s="202"/>
      <c r="CE186" s="202"/>
      <c r="CF186" s="202"/>
      <c r="CG186" s="202"/>
      <c r="CH186" s="202"/>
      <c r="CI186" s="202"/>
      <c r="CJ186" s="202"/>
      <c r="CK186" s="202"/>
      <c r="CL186" s="202"/>
      <c r="CM186" s="202"/>
      <c r="CN186" s="202"/>
      <c r="CO186" s="202"/>
      <c r="CP186" s="202"/>
      <c r="CQ186" s="202"/>
      <c r="CR186" s="202"/>
      <c r="CS186" s="202"/>
      <c r="CT186" s="202"/>
      <c r="CU186" s="202"/>
      <c r="CV186" s="202"/>
      <c r="CW186" s="202"/>
      <c r="CX186" s="202"/>
      <c r="CY186" s="202"/>
      <c r="CZ186" s="202"/>
      <c r="DA186" s="202"/>
      <c r="DB186" s="202"/>
      <c r="DC186" s="202"/>
      <c r="DD186" s="202"/>
      <c r="DE186" s="202"/>
      <c r="DF186" s="202"/>
      <c r="DG186" s="202"/>
      <c r="DH186" s="202"/>
      <c r="DI186" s="202"/>
      <c r="DJ186" s="202"/>
      <c r="DK186" s="202"/>
      <c r="DL186" s="202"/>
      <c r="DM186" s="202"/>
      <c r="DN186" s="202"/>
      <c r="DO186" s="202"/>
      <c r="DP186" s="202"/>
      <c r="DQ186" s="202"/>
      <c r="DR186" s="202"/>
      <c r="DS186" s="202"/>
      <c r="DT186" s="202"/>
      <c r="DU186" s="202"/>
      <c r="DV186" s="202"/>
      <c r="DW186" s="202"/>
      <c r="DX186" s="202"/>
      <c r="DY186" s="202"/>
      <c r="DZ186" s="202"/>
      <c r="EA186" s="202"/>
      <c r="EB186" s="202"/>
      <c r="EC186" s="202"/>
      <c r="ED186" s="202"/>
      <c r="EE186" s="202"/>
      <c r="EF186" s="202"/>
      <c r="EG186" s="202"/>
      <c r="EH186" s="202"/>
      <c r="EI186" s="202"/>
      <c r="EJ186" s="202"/>
      <c r="EK186" s="202"/>
      <c r="EL186" s="202"/>
      <c r="EM186" s="202"/>
      <c r="EN186" s="202"/>
      <c r="EO186" s="202"/>
      <c r="EP186" s="202"/>
      <c r="EQ186" s="202"/>
      <c r="ER186" s="202"/>
      <c r="ES186" s="202"/>
      <c r="ET186" s="202"/>
      <c r="EU186" s="202"/>
      <c r="EV186" s="202"/>
      <c r="EW186" s="202"/>
      <c r="EX186" s="202"/>
      <c r="EY186" s="202"/>
      <c r="EZ186" s="202"/>
      <c r="FA186" s="202"/>
      <c r="FB186" s="202"/>
      <c r="FC186" s="202"/>
      <c r="FD186" s="202"/>
      <c r="FE186" s="202"/>
      <c r="FF186" s="202"/>
      <c r="FG186" s="202"/>
      <c r="FH186" s="202"/>
      <c r="FI186" s="202"/>
      <c r="FJ186" s="202"/>
      <c r="FK186" s="202"/>
      <c r="FL186" s="202"/>
      <c r="FM186" s="202"/>
      <c r="FN186" s="202"/>
      <c r="FO186" s="202"/>
      <c r="FP186" s="202"/>
      <c r="FQ186" s="202"/>
      <c r="FR186" s="202"/>
      <c r="FS186" s="202"/>
      <c r="FT186" s="202"/>
      <c r="FU186" s="202"/>
      <c r="FV186" s="202"/>
      <c r="FW186" s="202"/>
      <c r="FX186" s="202"/>
      <c r="FY186" s="202"/>
      <c r="FZ186" s="202"/>
      <c r="GA186" s="202"/>
      <c r="GB186" s="202"/>
      <c r="GC186" s="202"/>
      <c r="GD186" s="202"/>
      <c r="GE186" s="202"/>
      <c r="GF186" s="202"/>
      <c r="GG186" s="202"/>
      <c r="GH186" s="202"/>
      <c r="GI186" s="202"/>
      <c r="GJ186" s="202"/>
      <c r="GK186" s="202"/>
      <c r="GL186" s="202"/>
      <c r="GM186" s="202"/>
      <c r="GN186" s="202"/>
      <c r="GO186" s="202"/>
      <c r="GP186" s="202"/>
      <c r="GQ186" s="202"/>
      <c r="GR186" s="202"/>
      <c r="GS186" s="202"/>
      <c r="GT186" s="202"/>
      <c r="GU186" s="202"/>
      <c r="GV186" s="202"/>
      <c r="GW186" s="202"/>
      <c r="GX186" s="202"/>
      <c r="GY186" s="202"/>
      <c r="GZ186" s="202"/>
      <c r="HA186" s="202"/>
      <c r="HB186" s="202"/>
      <c r="HC186" s="202"/>
      <c r="HD186" s="202"/>
      <c r="HE186" s="202"/>
      <c r="HF186" s="202"/>
      <c r="HG186" s="202"/>
      <c r="HH186" s="202"/>
      <c r="HI186" s="202"/>
      <c r="HJ186" s="202"/>
      <c r="HK186" s="202"/>
      <c r="HL186" s="202"/>
      <c r="HM186" s="202"/>
      <c r="HN186" s="202"/>
      <c r="HO186" s="202"/>
      <c r="HP186" s="202"/>
      <c r="HQ186" s="202"/>
      <c r="HR186" s="202"/>
      <c r="HS186" s="202"/>
      <c r="HT186" s="202"/>
      <c r="HU186" s="202"/>
      <c r="HV186" s="202"/>
      <c r="HW186" s="202"/>
      <c r="HX186" s="202"/>
      <c r="HY186" s="202"/>
      <c r="HZ186" s="202"/>
      <c r="IA186" s="202"/>
      <c r="IB186" s="202"/>
      <c r="IC186" s="202"/>
      <c r="ID186" s="202"/>
      <c r="IE186" s="202"/>
      <c r="IF186" s="202"/>
    </row>
    <row r="187" spans="1:240" ht="12.75">
      <c r="A187" s="277"/>
      <c r="B187" s="278"/>
      <c r="C187" s="202"/>
      <c r="D187" s="202"/>
      <c r="E187" s="202"/>
      <c r="F187" s="202"/>
      <c r="G187" s="202"/>
      <c r="H187" s="202"/>
      <c r="I187" s="202"/>
      <c r="J187" s="202"/>
      <c r="K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c r="CG187" s="202"/>
      <c r="CH187" s="202"/>
      <c r="CI187" s="202"/>
      <c r="CJ187" s="202"/>
      <c r="CK187" s="202"/>
      <c r="CL187" s="202"/>
      <c r="CM187" s="202"/>
      <c r="CN187" s="202"/>
      <c r="CO187" s="202"/>
      <c r="CP187" s="202"/>
      <c r="CQ187" s="202"/>
      <c r="CR187" s="202"/>
      <c r="CS187" s="202"/>
      <c r="CT187" s="202"/>
      <c r="CU187" s="202"/>
      <c r="CV187" s="202"/>
      <c r="CW187" s="202"/>
      <c r="CX187" s="202"/>
      <c r="CY187" s="202"/>
      <c r="CZ187" s="202"/>
      <c r="DA187" s="202"/>
      <c r="DB187" s="202"/>
      <c r="DC187" s="202"/>
      <c r="DD187" s="202"/>
      <c r="DE187" s="202"/>
      <c r="DF187" s="202"/>
      <c r="DG187" s="202"/>
      <c r="DH187" s="202"/>
      <c r="DI187" s="202"/>
      <c r="DJ187" s="202"/>
      <c r="DK187" s="202"/>
      <c r="DL187" s="202"/>
      <c r="DM187" s="202"/>
      <c r="DN187" s="202"/>
      <c r="DO187" s="202"/>
      <c r="DP187" s="202"/>
      <c r="DQ187" s="202"/>
      <c r="DR187" s="202"/>
      <c r="DS187" s="202"/>
      <c r="DT187" s="202"/>
      <c r="DU187" s="202"/>
      <c r="DV187" s="202"/>
      <c r="DW187" s="202"/>
      <c r="DX187" s="202"/>
      <c r="DY187" s="202"/>
      <c r="DZ187" s="202"/>
      <c r="EA187" s="202"/>
      <c r="EB187" s="202"/>
      <c r="EC187" s="202"/>
      <c r="ED187" s="202"/>
      <c r="EE187" s="202"/>
      <c r="EF187" s="202"/>
      <c r="EG187" s="202"/>
      <c r="EH187" s="202"/>
      <c r="EI187" s="202"/>
      <c r="EJ187" s="202"/>
      <c r="EK187" s="202"/>
      <c r="EL187" s="202"/>
      <c r="EM187" s="202"/>
      <c r="EN187" s="202"/>
      <c r="EO187" s="202"/>
      <c r="EP187" s="202"/>
      <c r="EQ187" s="202"/>
      <c r="ER187" s="202"/>
      <c r="ES187" s="202"/>
      <c r="ET187" s="202"/>
      <c r="EU187" s="202"/>
      <c r="EV187" s="202"/>
      <c r="EW187" s="202"/>
      <c r="EX187" s="202"/>
      <c r="EY187" s="202"/>
      <c r="EZ187" s="202"/>
      <c r="FA187" s="202"/>
      <c r="FB187" s="202"/>
      <c r="FC187" s="202"/>
      <c r="FD187" s="202"/>
      <c r="FE187" s="202"/>
      <c r="FF187" s="202"/>
      <c r="FG187" s="202"/>
      <c r="FH187" s="202"/>
      <c r="FI187" s="202"/>
      <c r="FJ187" s="202"/>
      <c r="FK187" s="202"/>
      <c r="FL187" s="202"/>
      <c r="FM187" s="202"/>
      <c r="FN187" s="202"/>
      <c r="FO187" s="202"/>
      <c r="FP187" s="202"/>
      <c r="FQ187" s="202"/>
      <c r="FR187" s="202"/>
      <c r="FS187" s="202"/>
      <c r="FT187" s="202"/>
      <c r="FU187" s="202"/>
      <c r="FV187" s="202"/>
      <c r="FW187" s="202"/>
      <c r="FX187" s="202"/>
      <c r="FY187" s="202"/>
      <c r="FZ187" s="202"/>
      <c r="GA187" s="202"/>
      <c r="GB187" s="202"/>
      <c r="GC187" s="202"/>
      <c r="GD187" s="202"/>
      <c r="GE187" s="202"/>
      <c r="GF187" s="202"/>
      <c r="GG187" s="202"/>
      <c r="GH187" s="202"/>
      <c r="GI187" s="202"/>
      <c r="GJ187" s="202"/>
      <c r="GK187" s="202"/>
      <c r="GL187" s="202"/>
      <c r="GM187" s="202"/>
      <c r="GN187" s="202"/>
      <c r="GO187" s="202"/>
      <c r="GP187" s="202"/>
      <c r="GQ187" s="202"/>
      <c r="GR187" s="202"/>
      <c r="GS187" s="202"/>
      <c r="GT187" s="202"/>
      <c r="GU187" s="202"/>
      <c r="GV187" s="202"/>
      <c r="GW187" s="202"/>
      <c r="GX187" s="202"/>
      <c r="GY187" s="202"/>
      <c r="GZ187" s="202"/>
      <c r="HA187" s="202"/>
      <c r="HB187" s="202"/>
      <c r="HC187" s="202"/>
      <c r="HD187" s="202"/>
      <c r="HE187" s="202"/>
      <c r="HF187" s="202"/>
      <c r="HG187" s="202"/>
      <c r="HH187" s="202"/>
      <c r="HI187" s="202"/>
      <c r="HJ187" s="202"/>
      <c r="HK187" s="202"/>
      <c r="HL187" s="202"/>
      <c r="HM187" s="202"/>
      <c r="HN187" s="202"/>
      <c r="HO187" s="202"/>
      <c r="HP187" s="202"/>
      <c r="HQ187" s="202"/>
      <c r="HR187" s="202"/>
      <c r="HS187" s="202"/>
      <c r="HT187" s="202"/>
      <c r="HU187" s="202"/>
      <c r="HV187" s="202"/>
      <c r="HW187" s="202"/>
      <c r="HX187" s="202"/>
      <c r="HY187" s="202"/>
      <c r="HZ187" s="202"/>
      <c r="IA187" s="202"/>
      <c r="IB187" s="202"/>
      <c r="IC187" s="202"/>
      <c r="ID187" s="202"/>
      <c r="IE187" s="202"/>
      <c r="IF187" s="202"/>
    </row>
    <row r="188" spans="1:240" ht="12.75">
      <c r="A188" s="277"/>
      <c r="B188" s="278"/>
      <c r="C188" s="202"/>
      <c r="D188" s="202"/>
      <c r="E188" s="202"/>
      <c r="F188" s="202"/>
      <c r="G188" s="202"/>
      <c r="H188" s="202"/>
      <c r="I188" s="202"/>
      <c r="J188" s="202"/>
      <c r="K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202"/>
      <c r="AZ188" s="202"/>
      <c r="BA188" s="202"/>
      <c r="BB188" s="202"/>
      <c r="BC188" s="202"/>
      <c r="BD188" s="202"/>
      <c r="BE188" s="202"/>
      <c r="BF188" s="202"/>
      <c r="BG188" s="202"/>
      <c r="BH188" s="202"/>
      <c r="BI188" s="202"/>
      <c r="BJ188" s="202"/>
      <c r="BK188" s="202"/>
      <c r="BL188" s="202"/>
      <c r="BM188" s="202"/>
      <c r="BN188" s="202"/>
      <c r="BO188" s="202"/>
      <c r="BP188" s="202"/>
      <c r="BQ188" s="202"/>
      <c r="BR188" s="202"/>
      <c r="BS188" s="202"/>
      <c r="BT188" s="202"/>
      <c r="BU188" s="202"/>
      <c r="BV188" s="202"/>
      <c r="BW188" s="202"/>
      <c r="BX188" s="202"/>
      <c r="BY188" s="202"/>
      <c r="BZ188" s="202"/>
      <c r="CA188" s="202"/>
      <c r="CB188" s="202"/>
      <c r="CC188" s="202"/>
      <c r="CD188" s="202"/>
      <c r="CE188" s="202"/>
      <c r="CF188" s="202"/>
      <c r="CG188" s="202"/>
      <c r="CH188" s="202"/>
      <c r="CI188" s="202"/>
      <c r="CJ188" s="202"/>
      <c r="CK188" s="202"/>
      <c r="CL188" s="202"/>
      <c r="CM188" s="202"/>
      <c r="CN188" s="202"/>
      <c r="CO188" s="202"/>
      <c r="CP188" s="202"/>
      <c r="CQ188" s="202"/>
      <c r="CR188" s="202"/>
      <c r="CS188" s="202"/>
      <c r="CT188" s="202"/>
      <c r="CU188" s="202"/>
      <c r="CV188" s="202"/>
      <c r="CW188" s="202"/>
      <c r="CX188" s="202"/>
      <c r="CY188" s="202"/>
      <c r="CZ188" s="202"/>
      <c r="DA188" s="202"/>
      <c r="DB188" s="202"/>
      <c r="DC188" s="202"/>
      <c r="DD188" s="202"/>
      <c r="DE188" s="202"/>
      <c r="DF188" s="202"/>
      <c r="DG188" s="202"/>
      <c r="DH188" s="202"/>
      <c r="DI188" s="202"/>
      <c r="DJ188" s="202"/>
      <c r="DK188" s="202"/>
      <c r="DL188" s="202"/>
      <c r="DM188" s="202"/>
      <c r="DN188" s="202"/>
      <c r="DO188" s="202"/>
      <c r="DP188" s="202"/>
      <c r="DQ188" s="202"/>
      <c r="DR188" s="202"/>
      <c r="DS188" s="202"/>
      <c r="DT188" s="202"/>
      <c r="DU188" s="202"/>
      <c r="DV188" s="202"/>
      <c r="DW188" s="202"/>
      <c r="DX188" s="202"/>
      <c r="DY188" s="202"/>
      <c r="DZ188" s="202"/>
      <c r="EA188" s="202"/>
      <c r="EB188" s="202"/>
      <c r="EC188" s="202"/>
      <c r="ED188" s="202"/>
      <c r="EE188" s="202"/>
      <c r="EF188" s="202"/>
      <c r="EG188" s="202"/>
      <c r="EH188" s="202"/>
      <c r="EI188" s="202"/>
      <c r="EJ188" s="202"/>
      <c r="EK188" s="202"/>
      <c r="EL188" s="202"/>
      <c r="EM188" s="202"/>
      <c r="EN188" s="202"/>
      <c r="EO188" s="202"/>
      <c r="EP188" s="202"/>
      <c r="EQ188" s="202"/>
      <c r="ER188" s="202"/>
      <c r="ES188" s="202"/>
      <c r="ET188" s="202"/>
      <c r="EU188" s="202"/>
      <c r="EV188" s="202"/>
      <c r="EW188" s="202"/>
      <c r="EX188" s="202"/>
      <c r="EY188" s="202"/>
      <c r="EZ188" s="202"/>
      <c r="FA188" s="202"/>
      <c r="FB188" s="202"/>
      <c r="FC188" s="202"/>
      <c r="FD188" s="202"/>
      <c r="FE188" s="202"/>
      <c r="FF188" s="202"/>
      <c r="FG188" s="202"/>
      <c r="FH188" s="202"/>
      <c r="FI188" s="202"/>
      <c r="FJ188" s="202"/>
      <c r="FK188" s="202"/>
      <c r="FL188" s="202"/>
      <c r="FM188" s="202"/>
      <c r="FN188" s="202"/>
      <c r="FO188" s="202"/>
      <c r="FP188" s="202"/>
      <c r="FQ188" s="202"/>
      <c r="FR188" s="202"/>
      <c r="FS188" s="202"/>
      <c r="FT188" s="202"/>
      <c r="FU188" s="202"/>
      <c r="FV188" s="202"/>
      <c r="FW188" s="202"/>
      <c r="FX188" s="202"/>
      <c r="FY188" s="202"/>
      <c r="FZ188" s="202"/>
      <c r="GA188" s="202"/>
      <c r="GB188" s="202"/>
      <c r="GC188" s="202"/>
      <c r="GD188" s="202"/>
      <c r="GE188" s="202"/>
      <c r="GF188" s="202"/>
      <c r="GG188" s="202"/>
      <c r="GH188" s="202"/>
      <c r="GI188" s="202"/>
      <c r="GJ188" s="202"/>
      <c r="GK188" s="202"/>
      <c r="GL188" s="202"/>
      <c r="GM188" s="202"/>
      <c r="GN188" s="202"/>
      <c r="GO188" s="202"/>
      <c r="GP188" s="202"/>
      <c r="GQ188" s="202"/>
      <c r="GR188" s="202"/>
      <c r="GS188" s="202"/>
      <c r="GT188" s="202"/>
      <c r="GU188" s="202"/>
      <c r="GV188" s="202"/>
      <c r="GW188" s="202"/>
      <c r="GX188" s="202"/>
      <c r="GY188" s="202"/>
      <c r="GZ188" s="202"/>
      <c r="HA188" s="202"/>
      <c r="HB188" s="202"/>
      <c r="HC188" s="202"/>
      <c r="HD188" s="202"/>
      <c r="HE188" s="202"/>
      <c r="HF188" s="202"/>
      <c r="HG188" s="202"/>
      <c r="HH188" s="202"/>
      <c r="HI188" s="202"/>
      <c r="HJ188" s="202"/>
      <c r="HK188" s="202"/>
      <c r="HL188" s="202"/>
      <c r="HM188" s="202"/>
      <c r="HN188" s="202"/>
      <c r="HO188" s="202"/>
      <c r="HP188" s="202"/>
      <c r="HQ188" s="202"/>
      <c r="HR188" s="202"/>
      <c r="HS188" s="202"/>
      <c r="HT188" s="202"/>
      <c r="HU188" s="202"/>
      <c r="HV188" s="202"/>
      <c r="HW188" s="202"/>
      <c r="HX188" s="202"/>
      <c r="HY188" s="202"/>
      <c r="HZ188" s="202"/>
      <c r="IA188" s="202"/>
      <c r="IB188" s="202"/>
      <c r="IC188" s="202"/>
      <c r="ID188" s="202"/>
      <c r="IE188" s="202"/>
      <c r="IF188" s="202"/>
    </row>
    <row r="189" spans="1:240" ht="12.75">
      <c r="A189" s="277"/>
      <c r="B189" s="278"/>
      <c r="C189" s="202"/>
      <c r="D189" s="202"/>
      <c r="E189" s="202"/>
      <c r="F189" s="202"/>
      <c r="G189" s="202"/>
      <c r="H189" s="202"/>
      <c r="I189" s="202"/>
      <c r="J189" s="202"/>
      <c r="K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c r="AZ189" s="202"/>
      <c r="BA189" s="202"/>
      <c r="BB189" s="202"/>
      <c r="BC189" s="202"/>
      <c r="BD189" s="202"/>
      <c r="BE189" s="202"/>
      <c r="BF189" s="202"/>
      <c r="BG189" s="202"/>
      <c r="BH189" s="202"/>
      <c r="BI189" s="202"/>
      <c r="BJ189" s="202"/>
      <c r="BK189" s="202"/>
      <c r="BL189" s="202"/>
      <c r="BM189" s="202"/>
      <c r="BN189" s="202"/>
      <c r="BO189" s="202"/>
      <c r="BP189" s="202"/>
      <c r="BQ189" s="202"/>
      <c r="BR189" s="202"/>
      <c r="BS189" s="202"/>
      <c r="BT189" s="202"/>
      <c r="BU189" s="202"/>
      <c r="BV189" s="202"/>
      <c r="BW189" s="202"/>
      <c r="BX189" s="202"/>
      <c r="BY189" s="202"/>
      <c r="BZ189" s="202"/>
      <c r="CA189" s="202"/>
      <c r="CB189" s="202"/>
      <c r="CC189" s="202"/>
      <c r="CD189" s="202"/>
      <c r="CE189" s="202"/>
      <c r="CF189" s="202"/>
      <c r="CG189" s="202"/>
      <c r="CH189" s="202"/>
      <c r="CI189" s="202"/>
      <c r="CJ189" s="202"/>
      <c r="CK189" s="202"/>
      <c r="CL189" s="202"/>
      <c r="CM189" s="202"/>
      <c r="CN189" s="202"/>
      <c r="CO189" s="202"/>
      <c r="CP189" s="202"/>
      <c r="CQ189" s="202"/>
      <c r="CR189" s="202"/>
      <c r="CS189" s="202"/>
      <c r="CT189" s="202"/>
      <c r="CU189" s="202"/>
      <c r="CV189" s="202"/>
      <c r="CW189" s="202"/>
      <c r="CX189" s="202"/>
      <c r="CY189" s="202"/>
      <c r="CZ189" s="202"/>
      <c r="DA189" s="202"/>
      <c r="DB189" s="202"/>
      <c r="DC189" s="202"/>
      <c r="DD189" s="202"/>
      <c r="DE189" s="202"/>
      <c r="DF189" s="202"/>
      <c r="DG189" s="202"/>
      <c r="DH189" s="202"/>
      <c r="DI189" s="202"/>
      <c r="DJ189" s="202"/>
      <c r="DK189" s="202"/>
      <c r="DL189" s="202"/>
      <c r="DM189" s="202"/>
      <c r="DN189" s="202"/>
      <c r="DO189" s="202"/>
      <c r="DP189" s="202"/>
      <c r="DQ189" s="202"/>
      <c r="DR189" s="202"/>
      <c r="DS189" s="202"/>
      <c r="DT189" s="202"/>
      <c r="DU189" s="202"/>
      <c r="DV189" s="202"/>
      <c r="DW189" s="202"/>
      <c r="DX189" s="202"/>
      <c r="DY189" s="202"/>
      <c r="DZ189" s="202"/>
      <c r="EA189" s="202"/>
      <c r="EB189" s="202"/>
      <c r="EC189" s="202"/>
      <c r="ED189" s="202"/>
      <c r="EE189" s="202"/>
      <c r="EF189" s="202"/>
      <c r="EG189" s="202"/>
      <c r="EH189" s="202"/>
      <c r="EI189" s="202"/>
      <c r="EJ189" s="202"/>
      <c r="EK189" s="202"/>
      <c r="EL189" s="202"/>
      <c r="EM189" s="202"/>
      <c r="EN189" s="202"/>
      <c r="EO189" s="202"/>
      <c r="EP189" s="202"/>
      <c r="EQ189" s="202"/>
      <c r="ER189" s="202"/>
      <c r="ES189" s="202"/>
      <c r="ET189" s="202"/>
      <c r="EU189" s="202"/>
      <c r="EV189" s="202"/>
      <c r="EW189" s="202"/>
      <c r="EX189" s="202"/>
      <c r="EY189" s="202"/>
      <c r="EZ189" s="202"/>
      <c r="FA189" s="202"/>
      <c r="FB189" s="202"/>
      <c r="FC189" s="202"/>
      <c r="FD189" s="202"/>
      <c r="FE189" s="202"/>
      <c r="FF189" s="202"/>
      <c r="FG189" s="202"/>
      <c r="FH189" s="202"/>
      <c r="FI189" s="202"/>
      <c r="FJ189" s="202"/>
      <c r="FK189" s="202"/>
      <c r="FL189" s="202"/>
      <c r="FM189" s="202"/>
      <c r="FN189" s="202"/>
      <c r="FO189" s="202"/>
      <c r="FP189" s="202"/>
      <c r="FQ189" s="202"/>
      <c r="FR189" s="202"/>
      <c r="FS189" s="202"/>
      <c r="FT189" s="202"/>
      <c r="FU189" s="202"/>
      <c r="FV189" s="202"/>
      <c r="FW189" s="202"/>
      <c r="FX189" s="202"/>
      <c r="FY189" s="202"/>
      <c r="FZ189" s="202"/>
      <c r="GA189" s="202"/>
      <c r="GB189" s="202"/>
      <c r="GC189" s="202"/>
      <c r="GD189" s="202"/>
      <c r="GE189" s="202"/>
      <c r="GF189" s="202"/>
      <c r="GG189" s="202"/>
      <c r="GH189" s="202"/>
      <c r="GI189" s="202"/>
      <c r="GJ189" s="202"/>
      <c r="GK189" s="202"/>
      <c r="GL189" s="202"/>
      <c r="GM189" s="202"/>
      <c r="GN189" s="202"/>
      <c r="GO189" s="202"/>
      <c r="GP189" s="202"/>
      <c r="GQ189" s="202"/>
      <c r="GR189" s="202"/>
      <c r="GS189" s="202"/>
      <c r="GT189" s="202"/>
      <c r="GU189" s="202"/>
      <c r="GV189" s="202"/>
      <c r="GW189" s="202"/>
      <c r="GX189" s="202"/>
      <c r="GY189" s="202"/>
      <c r="GZ189" s="202"/>
      <c r="HA189" s="202"/>
      <c r="HB189" s="202"/>
      <c r="HC189" s="202"/>
      <c r="HD189" s="202"/>
      <c r="HE189" s="202"/>
      <c r="HF189" s="202"/>
      <c r="HG189" s="202"/>
      <c r="HH189" s="202"/>
      <c r="HI189" s="202"/>
      <c r="HJ189" s="202"/>
      <c r="HK189" s="202"/>
      <c r="HL189" s="202"/>
      <c r="HM189" s="202"/>
      <c r="HN189" s="202"/>
      <c r="HO189" s="202"/>
      <c r="HP189" s="202"/>
      <c r="HQ189" s="202"/>
      <c r="HR189" s="202"/>
      <c r="HS189" s="202"/>
      <c r="HT189" s="202"/>
      <c r="HU189" s="202"/>
      <c r="HV189" s="202"/>
      <c r="HW189" s="202"/>
      <c r="HX189" s="202"/>
      <c r="HY189" s="202"/>
      <c r="HZ189" s="202"/>
      <c r="IA189" s="202"/>
      <c r="IB189" s="202"/>
      <c r="IC189" s="202"/>
      <c r="ID189" s="202"/>
      <c r="IE189" s="202"/>
      <c r="IF189" s="202"/>
    </row>
    <row r="190" spans="1:240" ht="12.75">
      <c r="A190" s="277"/>
      <c r="B190" s="278"/>
      <c r="C190" s="202"/>
      <c r="D190" s="202"/>
      <c r="E190" s="202"/>
      <c r="F190" s="202"/>
      <c r="G190" s="202"/>
      <c r="H190" s="202"/>
      <c r="I190" s="202"/>
      <c r="J190" s="202"/>
      <c r="K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c r="CG190" s="202"/>
      <c r="CH190" s="202"/>
      <c r="CI190" s="202"/>
      <c r="CJ190" s="202"/>
      <c r="CK190" s="202"/>
      <c r="CL190" s="202"/>
      <c r="CM190" s="202"/>
      <c r="CN190" s="202"/>
      <c r="CO190" s="202"/>
      <c r="CP190" s="202"/>
      <c r="CQ190" s="202"/>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c r="DU190" s="202"/>
      <c r="DV190" s="202"/>
      <c r="DW190" s="202"/>
      <c r="DX190" s="202"/>
      <c r="DY190" s="202"/>
      <c r="DZ190" s="202"/>
      <c r="EA190" s="202"/>
      <c r="EB190" s="202"/>
      <c r="EC190" s="202"/>
      <c r="ED190" s="202"/>
      <c r="EE190" s="202"/>
      <c r="EF190" s="202"/>
      <c r="EG190" s="202"/>
      <c r="EH190" s="202"/>
      <c r="EI190" s="202"/>
      <c r="EJ190" s="202"/>
      <c r="EK190" s="202"/>
      <c r="EL190" s="202"/>
      <c r="EM190" s="202"/>
      <c r="EN190" s="202"/>
      <c r="EO190" s="202"/>
      <c r="EP190" s="202"/>
      <c r="EQ190" s="202"/>
      <c r="ER190" s="202"/>
      <c r="ES190" s="202"/>
      <c r="ET190" s="202"/>
      <c r="EU190" s="202"/>
      <c r="EV190" s="202"/>
      <c r="EW190" s="202"/>
      <c r="EX190" s="202"/>
      <c r="EY190" s="202"/>
      <c r="EZ190" s="202"/>
      <c r="FA190" s="202"/>
      <c r="FB190" s="202"/>
      <c r="FC190" s="202"/>
      <c r="FD190" s="202"/>
      <c r="FE190" s="202"/>
      <c r="FF190" s="202"/>
      <c r="FG190" s="202"/>
      <c r="FH190" s="202"/>
      <c r="FI190" s="202"/>
      <c r="FJ190" s="202"/>
      <c r="FK190" s="202"/>
      <c r="FL190" s="202"/>
      <c r="FM190" s="202"/>
      <c r="FN190" s="202"/>
      <c r="FO190" s="202"/>
      <c r="FP190" s="202"/>
      <c r="FQ190" s="202"/>
      <c r="FR190" s="202"/>
      <c r="FS190" s="202"/>
      <c r="FT190" s="202"/>
      <c r="FU190" s="202"/>
      <c r="FV190" s="202"/>
      <c r="FW190" s="202"/>
      <c r="FX190" s="202"/>
      <c r="FY190" s="202"/>
      <c r="FZ190" s="202"/>
      <c r="GA190" s="202"/>
      <c r="GB190" s="202"/>
      <c r="GC190" s="202"/>
      <c r="GD190" s="202"/>
      <c r="GE190" s="202"/>
      <c r="GF190" s="202"/>
      <c r="GG190" s="202"/>
      <c r="GH190" s="202"/>
      <c r="GI190" s="202"/>
      <c r="GJ190" s="202"/>
      <c r="GK190" s="202"/>
      <c r="GL190" s="202"/>
      <c r="GM190" s="202"/>
      <c r="GN190" s="202"/>
      <c r="GO190" s="202"/>
      <c r="GP190" s="202"/>
      <c r="GQ190" s="202"/>
      <c r="GR190" s="202"/>
      <c r="GS190" s="202"/>
      <c r="GT190" s="202"/>
      <c r="GU190" s="202"/>
      <c r="GV190" s="202"/>
      <c r="GW190" s="202"/>
      <c r="GX190" s="202"/>
      <c r="GY190" s="202"/>
      <c r="GZ190" s="202"/>
      <c r="HA190" s="202"/>
      <c r="HB190" s="202"/>
      <c r="HC190" s="202"/>
      <c r="HD190" s="202"/>
      <c r="HE190" s="202"/>
      <c r="HF190" s="202"/>
      <c r="HG190" s="202"/>
      <c r="HH190" s="202"/>
      <c r="HI190" s="202"/>
      <c r="HJ190" s="202"/>
      <c r="HK190" s="202"/>
      <c r="HL190" s="202"/>
      <c r="HM190" s="202"/>
      <c r="HN190" s="202"/>
      <c r="HO190" s="202"/>
      <c r="HP190" s="202"/>
      <c r="HQ190" s="202"/>
      <c r="HR190" s="202"/>
      <c r="HS190" s="202"/>
      <c r="HT190" s="202"/>
      <c r="HU190" s="202"/>
      <c r="HV190" s="202"/>
      <c r="HW190" s="202"/>
      <c r="HX190" s="202"/>
      <c r="HY190" s="202"/>
      <c r="HZ190" s="202"/>
      <c r="IA190" s="202"/>
      <c r="IB190" s="202"/>
      <c r="IC190" s="202"/>
      <c r="ID190" s="202"/>
      <c r="IE190" s="202"/>
      <c r="IF190" s="202"/>
    </row>
    <row r="191" spans="1:240" ht="12.75">
      <c r="A191" s="277"/>
      <c r="B191" s="278"/>
      <c r="C191" s="202"/>
      <c r="D191" s="202"/>
      <c r="E191" s="202"/>
      <c r="F191" s="202"/>
      <c r="G191" s="202"/>
      <c r="H191" s="202"/>
      <c r="I191" s="202"/>
      <c r="J191" s="202"/>
      <c r="K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DZ191" s="202"/>
      <c r="EA191" s="202"/>
      <c r="EB191" s="202"/>
      <c r="EC191" s="202"/>
      <c r="ED191" s="202"/>
      <c r="EE191" s="202"/>
      <c r="EF191" s="202"/>
      <c r="EG191" s="202"/>
      <c r="EH191" s="202"/>
      <c r="EI191" s="202"/>
      <c r="EJ191" s="202"/>
      <c r="EK191" s="202"/>
      <c r="EL191" s="202"/>
      <c r="EM191" s="202"/>
      <c r="EN191" s="202"/>
      <c r="EO191" s="202"/>
      <c r="EP191" s="202"/>
      <c r="EQ191" s="202"/>
      <c r="ER191" s="202"/>
      <c r="ES191" s="202"/>
      <c r="ET191" s="202"/>
      <c r="EU191" s="202"/>
      <c r="EV191" s="202"/>
      <c r="EW191" s="202"/>
      <c r="EX191" s="202"/>
      <c r="EY191" s="202"/>
      <c r="EZ191" s="202"/>
      <c r="FA191" s="202"/>
      <c r="FB191" s="202"/>
      <c r="FC191" s="202"/>
      <c r="FD191" s="202"/>
      <c r="FE191" s="202"/>
      <c r="FF191" s="202"/>
      <c r="FG191" s="202"/>
      <c r="FH191" s="202"/>
      <c r="FI191" s="202"/>
      <c r="FJ191" s="202"/>
      <c r="FK191" s="202"/>
      <c r="FL191" s="202"/>
      <c r="FM191" s="202"/>
      <c r="FN191" s="202"/>
      <c r="FO191" s="202"/>
      <c r="FP191" s="202"/>
      <c r="FQ191" s="202"/>
      <c r="FR191" s="202"/>
      <c r="FS191" s="202"/>
      <c r="FT191" s="202"/>
      <c r="FU191" s="202"/>
      <c r="FV191" s="202"/>
      <c r="FW191" s="202"/>
      <c r="FX191" s="202"/>
      <c r="FY191" s="202"/>
      <c r="FZ191" s="202"/>
      <c r="GA191" s="202"/>
      <c r="GB191" s="202"/>
      <c r="GC191" s="202"/>
      <c r="GD191" s="202"/>
      <c r="GE191" s="202"/>
      <c r="GF191" s="202"/>
      <c r="GG191" s="202"/>
      <c r="GH191" s="202"/>
      <c r="GI191" s="202"/>
      <c r="GJ191" s="202"/>
      <c r="GK191" s="202"/>
      <c r="GL191" s="202"/>
      <c r="GM191" s="202"/>
      <c r="GN191" s="202"/>
      <c r="GO191" s="202"/>
      <c r="GP191" s="202"/>
      <c r="GQ191" s="202"/>
      <c r="GR191" s="202"/>
      <c r="GS191" s="202"/>
      <c r="GT191" s="202"/>
      <c r="GU191" s="202"/>
      <c r="GV191" s="202"/>
      <c r="GW191" s="202"/>
      <c r="GX191" s="202"/>
      <c r="GY191" s="202"/>
      <c r="GZ191" s="202"/>
      <c r="HA191" s="202"/>
      <c r="HB191" s="202"/>
      <c r="HC191" s="202"/>
      <c r="HD191" s="202"/>
      <c r="HE191" s="202"/>
      <c r="HF191" s="202"/>
      <c r="HG191" s="202"/>
      <c r="HH191" s="202"/>
      <c r="HI191" s="202"/>
      <c r="HJ191" s="202"/>
      <c r="HK191" s="202"/>
      <c r="HL191" s="202"/>
      <c r="HM191" s="202"/>
      <c r="HN191" s="202"/>
      <c r="HO191" s="202"/>
      <c r="HP191" s="202"/>
      <c r="HQ191" s="202"/>
      <c r="HR191" s="202"/>
      <c r="HS191" s="202"/>
      <c r="HT191" s="202"/>
      <c r="HU191" s="202"/>
      <c r="HV191" s="202"/>
      <c r="HW191" s="202"/>
      <c r="HX191" s="202"/>
      <c r="HY191" s="202"/>
      <c r="HZ191" s="202"/>
      <c r="IA191" s="202"/>
      <c r="IB191" s="202"/>
      <c r="IC191" s="202"/>
      <c r="ID191" s="202"/>
      <c r="IE191" s="202"/>
      <c r="IF191" s="202"/>
    </row>
    <row r="192" spans="1:240" ht="12.75">
      <c r="A192" s="277"/>
      <c r="B192" s="278"/>
      <c r="C192" s="202"/>
      <c r="D192" s="202"/>
      <c r="E192" s="202"/>
      <c r="F192" s="202"/>
      <c r="G192" s="202"/>
      <c r="H192" s="202"/>
      <c r="I192" s="202"/>
      <c r="J192" s="202"/>
      <c r="K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02"/>
      <c r="BX192" s="202"/>
      <c r="BY192" s="202"/>
      <c r="BZ192" s="202"/>
      <c r="CA192" s="202"/>
      <c r="CB192" s="202"/>
      <c r="CC192" s="202"/>
      <c r="CD192" s="202"/>
      <c r="CE192" s="202"/>
      <c r="CF192" s="202"/>
      <c r="CG192" s="202"/>
      <c r="CH192" s="202"/>
      <c r="CI192" s="202"/>
      <c r="CJ192" s="202"/>
      <c r="CK192" s="202"/>
      <c r="CL192" s="202"/>
      <c r="CM192" s="202"/>
      <c r="CN192" s="202"/>
      <c r="CO192" s="202"/>
      <c r="CP192" s="202"/>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DZ192" s="202"/>
      <c r="EA192" s="202"/>
      <c r="EB192" s="202"/>
      <c r="EC192" s="202"/>
      <c r="ED192" s="202"/>
      <c r="EE192" s="202"/>
      <c r="EF192" s="202"/>
      <c r="EG192" s="202"/>
      <c r="EH192" s="202"/>
      <c r="EI192" s="202"/>
      <c r="EJ192" s="202"/>
      <c r="EK192" s="202"/>
      <c r="EL192" s="202"/>
      <c r="EM192" s="202"/>
      <c r="EN192" s="202"/>
      <c r="EO192" s="202"/>
      <c r="EP192" s="202"/>
      <c r="EQ192" s="202"/>
      <c r="ER192" s="202"/>
      <c r="ES192" s="202"/>
      <c r="ET192" s="202"/>
      <c r="EU192" s="202"/>
      <c r="EV192" s="202"/>
      <c r="EW192" s="202"/>
      <c r="EX192" s="202"/>
      <c r="EY192" s="202"/>
      <c r="EZ192" s="202"/>
      <c r="FA192" s="202"/>
      <c r="FB192" s="202"/>
      <c r="FC192" s="202"/>
      <c r="FD192" s="202"/>
      <c r="FE192" s="202"/>
      <c r="FF192" s="202"/>
      <c r="FG192" s="202"/>
      <c r="FH192" s="202"/>
      <c r="FI192" s="202"/>
      <c r="FJ192" s="202"/>
      <c r="FK192" s="202"/>
      <c r="FL192" s="202"/>
      <c r="FM192" s="202"/>
      <c r="FN192" s="202"/>
      <c r="FO192" s="202"/>
      <c r="FP192" s="202"/>
      <c r="FQ192" s="202"/>
      <c r="FR192" s="202"/>
      <c r="FS192" s="202"/>
      <c r="FT192" s="202"/>
      <c r="FU192" s="202"/>
      <c r="FV192" s="202"/>
      <c r="FW192" s="202"/>
      <c r="FX192" s="202"/>
      <c r="FY192" s="202"/>
      <c r="FZ192" s="202"/>
      <c r="GA192" s="202"/>
      <c r="GB192" s="202"/>
      <c r="GC192" s="202"/>
      <c r="GD192" s="202"/>
      <c r="GE192" s="202"/>
      <c r="GF192" s="202"/>
      <c r="GG192" s="202"/>
      <c r="GH192" s="202"/>
      <c r="GI192" s="202"/>
      <c r="GJ192" s="202"/>
      <c r="GK192" s="202"/>
      <c r="GL192" s="202"/>
      <c r="GM192" s="202"/>
      <c r="GN192" s="202"/>
      <c r="GO192" s="202"/>
      <c r="GP192" s="202"/>
      <c r="GQ192" s="202"/>
      <c r="GR192" s="202"/>
      <c r="GS192" s="202"/>
      <c r="GT192" s="202"/>
      <c r="GU192" s="202"/>
      <c r="GV192" s="202"/>
      <c r="GW192" s="202"/>
      <c r="GX192" s="202"/>
      <c r="GY192" s="202"/>
      <c r="GZ192" s="202"/>
      <c r="HA192" s="202"/>
      <c r="HB192" s="202"/>
      <c r="HC192" s="202"/>
      <c r="HD192" s="202"/>
      <c r="HE192" s="202"/>
      <c r="HF192" s="202"/>
      <c r="HG192" s="202"/>
      <c r="HH192" s="202"/>
      <c r="HI192" s="202"/>
      <c r="HJ192" s="202"/>
      <c r="HK192" s="202"/>
      <c r="HL192" s="202"/>
      <c r="HM192" s="202"/>
      <c r="HN192" s="202"/>
      <c r="HO192" s="202"/>
      <c r="HP192" s="202"/>
      <c r="HQ192" s="202"/>
      <c r="HR192" s="202"/>
      <c r="HS192" s="202"/>
      <c r="HT192" s="202"/>
      <c r="HU192" s="202"/>
      <c r="HV192" s="202"/>
      <c r="HW192" s="202"/>
      <c r="HX192" s="202"/>
      <c r="HY192" s="202"/>
      <c r="HZ192" s="202"/>
      <c r="IA192" s="202"/>
      <c r="IB192" s="202"/>
      <c r="IC192" s="202"/>
      <c r="ID192" s="202"/>
      <c r="IE192" s="202"/>
      <c r="IF192" s="202"/>
    </row>
    <row r="193" spans="1:240" ht="12.75">
      <c r="A193" s="277"/>
      <c r="B193" s="278"/>
      <c r="C193" s="202"/>
      <c r="D193" s="202"/>
      <c r="E193" s="202"/>
      <c r="F193" s="202"/>
      <c r="G193" s="202"/>
      <c r="H193" s="202"/>
      <c r="I193" s="202"/>
      <c r="J193" s="202"/>
      <c r="K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L193" s="202"/>
      <c r="BM193" s="202"/>
      <c r="BN193" s="202"/>
      <c r="BO193" s="202"/>
      <c r="BP193" s="202"/>
      <c r="BQ193" s="202"/>
      <c r="BR193" s="202"/>
      <c r="BS193" s="202"/>
      <c r="BT193" s="202"/>
      <c r="BU193" s="202"/>
      <c r="BV193" s="202"/>
      <c r="BW193" s="202"/>
      <c r="BX193" s="202"/>
      <c r="BY193" s="202"/>
      <c r="BZ193" s="202"/>
      <c r="CA193" s="202"/>
      <c r="CB193" s="202"/>
      <c r="CC193" s="202"/>
      <c r="CD193" s="202"/>
      <c r="CE193" s="202"/>
      <c r="CF193" s="202"/>
      <c r="CG193" s="202"/>
      <c r="CH193" s="202"/>
      <c r="CI193" s="202"/>
      <c r="CJ193" s="202"/>
      <c r="CK193" s="202"/>
      <c r="CL193" s="202"/>
      <c r="CM193" s="202"/>
      <c r="CN193" s="202"/>
      <c r="CO193" s="202"/>
      <c r="CP193" s="202"/>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DZ193" s="202"/>
      <c r="EA193" s="202"/>
      <c r="EB193" s="202"/>
      <c r="EC193" s="202"/>
      <c r="ED193" s="202"/>
      <c r="EE193" s="202"/>
      <c r="EF193" s="202"/>
      <c r="EG193" s="202"/>
      <c r="EH193" s="202"/>
      <c r="EI193" s="202"/>
      <c r="EJ193" s="202"/>
      <c r="EK193" s="202"/>
      <c r="EL193" s="202"/>
      <c r="EM193" s="202"/>
      <c r="EN193" s="202"/>
      <c r="EO193" s="202"/>
      <c r="EP193" s="202"/>
      <c r="EQ193" s="202"/>
      <c r="ER193" s="202"/>
      <c r="ES193" s="202"/>
      <c r="ET193" s="202"/>
      <c r="EU193" s="202"/>
      <c r="EV193" s="202"/>
      <c r="EW193" s="202"/>
      <c r="EX193" s="202"/>
      <c r="EY193" s="202"/>
      <c r="EZ193" s="202"/>
      <c r="FA193" s="202"/>
      <c r="FB193" s="202"/>
      <c r="FC193" s="202"/>
      <c r="FD193" s="202"/>
      <c r="FE193" s="202"/>
      <c r="FF193" s="202"/>
      <c r="FG193" s="202"/>
      <c r="FH193" s="202"/>
      <c r="FI193" s="202"/>
      <c r="FJ193" s="202"/>
      <c r="FK193" s="202"/>
      <c r="FL193" s="202"/>
      <c r="FM193" s="202"/>
      <c r="FN193" s="202"/>
      <c r="FO193" s="202"/>
      <c r="FP193" s="202"/>
      <c r="FQ193" s="202"/>
      <c r="FR193" s="202"/>
      <c r="FS193" s="202"/>
      <c r="FT193" s="202"/>
      <c r="FU193" s="202"/>
      <c r="FV193" s="202"/>
      <c r="FW193" s="202"/>
      <c r="FX193" s="202"/>
      <c r="FY193" s="202"/>
      <c r="FZ193" s="202"/>
      <c r="GA193" s="202"/>
      <c r="GB193" s="202"/>
      <c r="GC193" s="202"/>
      <c r="GD193" s="202"/>
      <c r="GE193" s="202"/>
      <c r="GF193" s="202"/>
      <c r="GG193" s="202"/>
      <c r="GH193" s="202"/>
      <c r="GI193" s="202"/>
      <c r="GJ193" s="202"/>
      <c r="GK193" s="202"/>
      <c r="GL193" s="202"/>
      <c r="GM193" s="202"/>
      <c r="GN193" s="202"/>
      <c r="GO193" s="202"/>
      <c r="GP193" s="202"/>
      <c r="GQ193" s="202"/>
      <c r="GR193" s="202"/>
      <c r="GS193" s="202"/>
      <c r="GT193" s="202"/>
      <c r="GU193" s="202"/>
      <c r="GV193" s="202"/>
      <c r="GW193" s="202"/>
      <c r="GX193" s="202"/>
      <c r="GY193" s="202"/>
      <c r="GZ193" s="202"/>
      <c r="HA193" s="202"/>
      <c r="HB193" s="202"/>
      <c r="HC193" s="202"/>
      <c r="HD193" s="202"/>
      <c r="HE193" s="202"/>
      <c r="HF193" s="202"/>
      <c r="HG193" s="202"/>
      <c r="HH193" s="202"/>
      <c r="HI193" s="202"/>
      <c r="HJ193" s="202"/>
      <c r="HK193" s="202"/>
      <c r="HL193" s="202"/>
      <c r="HM193" s="202"/>
      <c r="HN193" s="202"/>
      <c r="HO193" s="202"/>
      <c r="HP193" s="202"/>
      <c r="HQ193" s="202"/>
      <c r="HR193" s="202"/>
      <c r="HS193" s="202"/>
      <c r="HT193" s="202"/>
      <c r="HU193" s="202"/>
      <c r="HV193" s="202"/>
      <c r="HW193" s="202"/>
      <c r="HX193" s="202"/>
      <c r="HY193" s="202"/>
      <c r="HZ193" s="202"/>
      <c r="IA193" s="202"/>
      <c r="IB193" s="202"/>
      <c r="IC193" s="202"/>
      <c r="ID193" s="202"/>
      <c r="IE193" s="202"/>
      <c r="IF193" s="202"/>
    </row>
    <row r="194" spans="1:240" ht="12.75">
      <c r="A194" s="277"/>
      <c r="B194" s="278"/>
      <c r="C194" s="202"/>
      <c r="D194" s="202"/>
      <c r="E194" s="202"/>
      <c r="F194" s="202"/>
      <c r="G194" s="202"/>
      <c r="H194" s="202"/>
      <c r="I194" s="202"/>
      <c r="J194" s="202"/>
      <c r="K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02"/>
      <c r="BX194" s="202"/>
      <c r="BY194" s="202"/>
      <c r="BZ194" s="202"/>
      <c r="CA194" s="202"/>
      <c r="CB194" s="202"/>
      <c r="CC194" s="202"/>
      <c r="CD194" s="202"/>
      <c r="CE194" s="202"/>
      <c r="CF194" s="202"/>
      <c r="CG194" s="202"/>
      <c r="CH194" s="202"/>
      <c r="CI194" s="202"/>
      <c r="CJ194" s="202"/>
      <c r="CK194" s="202"/>
      <c r="CL194" s="202"/>
      <c r="CM194" s="202"/>
      <c r="CN194" s="202"/>
      <c r="CO194" s="202"/>
      <c r="CP194" s="202"/>
      <c r="CQ194" s="202"/>
      <c r="CR194" s="202"/>
      <c r="CS194" s="202"/>
      <c r="CT194" s="202"/>
      <c r="CU194" s="202"/>
      <c r="CV194" s="202"/>
      <c r="CW194" s="202"/>
      <c r="CX194" s="202"/>
      <c r="CY194" s="202"/>
      <c r="CZ194" s="202"/>
      <c r="DA194" s="202"/>
      <c r="DB194" s="202"/>
      <c r="DC194" s="202"/>
      <c r="DD194" s="202"/>
      <c r="DE194" s="202"/>
      <c r="DF194" s="202"/>
      <c r="DG194" s="202"/>
      <c r="DH194" s="202"/>
      <c r="DI194" s="202"/>
      <c r="DJ194" s="202"/>
      <c r="DK194" s="202"/>
      <c r="DL194" s="202"/>
      <c r="DM194" s="202"/>
      <c r="DN194" s="202"/>
      <c r="DO194" s="202"/>
      <c r="DP194" s="202"/>
      <c r="DQ194" s="202"/>
      <c r="DR194" s="202"/>
      <c r="DS194" s="202"/>
      <c r="DT194" s="202"/>
      <c r="DU194" s="202"/>
      <c r="DV194" s="202"/>
      <c r="DW194" s="202"/>
      <c r="DX194" s="202"/>
      <c r="DY194" s="202"/>
      <c r="DZ194" s="202"/>
      <c r="EA194" s="202"/>
      <c r="EB194" s="202"/>
      <c r="EC194" s="202"/>
      <c r="ED194" s="202"/>
      <c r="EE194" s="202"/>
      <c r="EF194" s="202"/>
      <c r="EG194" s="202"/>
      <c r="EH194" s="202"/>
      <c r="EI194" s="202"/>
      <c r="EJ194" s="202"/>
      <c r="EK194" s="202"/>
      <c r="EL194" s="202"/>
      <c r="EM194" s="202"/>
      <c r="EN194" s="202"/>
      <c r="EO194" s="202"/>
      <c r="EP194" s="202"/>
      <c r="EQ194" s="202"/>
      <c r="ER194" s="202"/>
      <c r="ES194" s="202"/>
      <c r="ET194" s="202"/>
      <c r="EU194" s="202"/>
      <c r="EV194" s="202"/>
      <c r="EW194" s="202"/>
      <c r="EX194" s="202"/>
      <c r="EY194" s="202"/>
      <c r="EZ194" s="202"/>
      <c r="FA194" s="202"/>
      <c r="FB194" s="202"/>
      <c r="FC194" s="202"/>
      <c r="FD194" s="202"/>
      <c r="FE194" s="202"/>
      <c r="FF194" s="202"/>
      <c r="FG194" s="202"/>
      <c r="FH194" s="202"/>
      <c r="FI194" s="202"/>
      <c r="FJ194" s="202"/>
      <c r="FK194" s="202"/>
      <c r="FL194" s="202"/>
      <c r="FM194" s="202"/>
      <c r="FN194" s="202"/>
      <c r="FO194" s="202"/>
      <c r="FP194" s="202"/>
      <c r="FQ194" s="202"/>
      <c r="FR194" s="202"/>
      <c r="FS194" s="202"/>
      <c r="FT194" s="202"/>
      <c r="FU194" s="202"/>
      <c r="FV194" s="202"/>
      <c r="FW194" s="202"/>
      <c r="FX194" s="202"/>
      <c r="FY194" s="202"/>
      <c r="FZ194" s="202"/>
      <c r="GA194" s="202"/>
      <c r="GB194" s="202"/>
      <c r="GC194" s="202"/>
      <c r="GD194" s="202"/>
      <c r="GE194" s="202"/>
      <c r="GF194" s="202"/>
      <c r="GG194" s="202"/>
      <c r="GH194" s="202"/>
      <c r="GI194" s="202"/>
      <c r="GJ194" s="202"/>
      <c r="GK194" s="202"/>
      <c r="GL194" s="202"/>
      <c r="GM194" s="202"/>
      <c r="GN194" s="202"/>
      <c r="GO194" s="202"/>
      <c r="GP194" s="202"/>
      <c r="GQ194" s="202"/>
      <c r="GR194" s="202"/>
      <c r="GS194" s="202"/>
      <c r="GT194" s="202"/>
      <c r="GU194" s="202"/>
      <c r="GV194" s="202"/>
      <c r="GW194" s="202"/>
      <c r="GX194" s="202"/>
      <c r="GY194" s="202"/>
      <c r="GZ194" s="202"/>
      <c r="HA194" s="202"/>
      <c r="HB194" s="202"/>
      <c r="HC194" s="202"/>
      <c r="HD194" s="202"/>
      <c r="HE194" s="202"/>
      <c r="HF194" s="202"/>
      <c r="HG194" s="202"/>
      <c r="HH194" s="202"/>
      <c r="HI194" s="202"/>
      <c r="HJ194" s="202"/>
      <c r="HK194" s="202"/>
      <c r="HL194" s="202"/>
      <c r="HM194" s="202"/>
      <c r="HN194" s="202"/>
      <c r="HO194" s="202"/>
      <c r="HP194" s="202"/>
      <c r="HQ194" s="202"/>
      <c r="HR194" s="202"/>
      <c r="HS194" s="202"/>
      <c r="HT194" s="202"/>
      <c r="HU194" s="202"/>
      <c r="HV194" s="202"/>
      <c r="HW194" s="202"/>
      <c r="HX194" s="202"/>
      <c r="HY194" s="202"/>
      <c r="HZ194" s="202"/>
      <c r="IA194" s="202"/>
      <c r="IB194" s="202"/>
      <c r="IC194" s="202"/>
      <c r="ID194" s="202"/>
      <c r="IE194" s="202"/>
      <c r="IF194" s="202"/>
    </row>
    <row r="195" spans="1:240" ht="12.75">
      <c r="A195" s="277"/>
      <c r="B195" s="278"/>
      <c r="C195" s="202"/>
      <c r="D195" s="202"/>
      <c r="E195" s="202"/>
      <c r="F195" s="202"/>
      <c r="G195" s="202"/>
      <c r="H195" s="202"/>
      <c r="I195" s="202"/>
      <c r="J195" s="202"/>
      <c r="K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2"/>
      <c r="BR195" s="202"/>
      <c r="BS195" s="202"/>
      <c r="BT195" s="202"/>
      <c r="BU195" s="202"/>
      <c r="BV195" s="202"/>
      <c r="BW195" s="202"/>
      <c r="BX195" s="202"/>
      <c r="BY195" s="202"/>
      <c r="BZ195" s="202"/>
      <c r="CA195" s="202"/>
      <c r="CB195" s="202"/>
      <c r="CC195" s="202"/>
      <c r="CD195" s="202"/>
      <c r="CE195" s="202"/>
      <c r="CF195" s="202"/>
      <c r="CG195" s="202"/>
      <c r="CH195" s="202"/>
      <c r="CI195" s="202"/>
      <c r="CJ195" s="202"/>
      <c r="CK195" s="202"/>
      <c r="CL195" s="202"/>
      <c r="CM195" s="202"/>
      <c r="CN195" s="202"/>
      <c r="CO195" s="202"/>
      <c r="CP195" s="202"/>
      <c r="CQ195" s="202"/>
      <c r="CR195" s="202"/>
      <c r="CS195" s="202"/>
      <c r="CT195" s="202"/>
      <c r="CU195" s="202"/>
      <c r="CV195" s="202"/>
      <c r="CW195" s="202"/>
      <c r="CX195" s="202"/>
      <c r="CY195" s="202"/>
      <c r="CZ195" s="202"/>
      <c r="DA195" s="202"/>
      <c r="DB195" s="202"/>
      <c r="DC195" s="202"/>
      <c r="DD195" s="202"/>
      <c r="DE195" s="202"/>
      <c r="DF195" s="202"/>
      <c r="DG195" s="202"/>
      <c r="DH195" s="202"/>
      <c r="DI195" s="202"/>
      <c r="DJ195" s="202"/>
      <c r="DK195" s="202"/>
      <c r="DL195" s="202"/>
      <c r="DM195" s="202"/>
      <c r="DN195" s="202"/>
      <c r="DO195" s="202"/>
      <c r="DP195" s="202"/>
      <c r="DQ195" s="202"/>
      <c r="DR195" s="202"/>
      <c r="DS195" s="202"/>
      <c r="DT195" s="202"/>
      <c r="DU195" s="202"/>
      <c r="DV195" s="202"/>
      <c r="DW195" s="202"/>
      <c r="DX195" s="202"/>
      <c r="DY195" s="202"/>
      <c r="DZ195" s="202"/>
      <c r="EA195" s="202"/>
      <c r="EB195" s="202"/>
      <c r="EC195" s="202"/>
      <c r="ED195" s="202"/>
      <c r="EE195" s="202"/>
      <c r="EF195" s="202"/>
      <c r="EG195" s="202"/>
      <c r="EH195" s="202"/>
      <c r="EI195" s="202"/>
      <c r="EJ195" s="202"/>
      <c r="EK195" s="202"/>
      <c r="EL195" s="202"/>
      <c r="EM195" s="202"/>
      <c r="EN195" s="202"/>
      <c r="EO195" s="202"/>
      <c r="EP195" s="202"/>
      <c r="EQ195" s="202"/>
      <c r="ER195" s="202"/>
      <c r="ES195" s="202"/>
      <c r="ET195" s="202"/>
      <c r="EU195" s="202"/>
      <c r="EV195" s="202"/>
      <c r="EW195" s="202"/>
      <c r="EX195" s="202"/>
      <c r="EY195" s="202"/>
      <c r="EZ195" s="202"/>
      <c r="FA195" s="202"/>
      <c r="FB195" s="202"/>
      <c r="FC195" s="202"/>
      <c r="FD195" s="202"/>
      <c r="FE195" s="202"/>
      <c r="FF195" s="202"/>
      <c r="FG195" s="202"/>
      <c r="FH195" s="202"/>
      <c r="FI195" s="202"/>
      <c r="FJ195" s="202"/>
      <c r="FK195" s="202"/>
      <c r="FL195" s="202"/>
      <c r="FM195" s="202"/>
      <c r="FN195" s="202"/>
      <c r="FO195" s="202"/>
      <c r="FP195" s="202"/>
      <c r="FQ195" s="202"/>
      <c r="FR195" s="202"/>
      <c r="FS195" s="202"/>
      <c r="FT195" s="202"/>
      <c r="FU195" s="202"/>
      <c r="FV195" s="202"/>
      <c r="FW195" s="202"/>
      <c r="FX195" s="202"/>
      <c r="FY195" s="202"/>
      <c r="FZ195" s="202"/>
      <c r="GA195" s="202"/>
      <c r="GB195" s="202"/>
      <c r="GC195" s="202"/>
      <c r="GD195" s="202"/>
      <c r="GE195" s="202"/>
      <c r="GF195" s="202"/>
      <c r="GG195" s="202"/>
      <c r="GH195" s="202"/>
      <c r="GI195" s="202"/>
      <c r="GJ195" s="202"/>
      <c r="GK195" s="202"/>
      <c r="GL195" s="202"/>
      <c r="GM195" s="202"/>
      <c r="GN195" s="202"/>
      <c r="GO195" s="202"/>
      <c r="GP195" s="202"/>
      <c r="GQ195" s="202"/>
      <c r="GR195" s="202"/>
      <c r="GS195" s="202"/>
      <c r="GT195" s="202"/>
      <c r="GU195" s="202"/>
      <c r="GV195" s="202"/>
      <c r="GW195" s="202"/>
      <c r="GX195" s="202"/>
      <c r="GY195" s="202"/>
      <c r="GZ195" s="202"/>
      <c r="HA195" s="202"/>
      <c r="HB195" s="202"/>
      <c r="HC195" s="202"/>
      <c r="HD195" s="202"/>
      <c r="HE195" s="202"/>
      <c r="HF195" s="202"/>
      <c r="HG195" s="202"/>
      <c r="HH195" s="202"/>
      <c r="HI195" s="202"/>
      <c r="HJ195" s="202"/>
      <c r="HK195" s="202"/>
      <c r="HL195" s="202"/>
      <c r="HM195" s="202"/>
      <c r="HN195" s="202"/>
      <c r="HO195" s="202"/>
      <c r="HP195" s="202"/>
      <c r="HQ195" s="202"/>
      <c r="HR195" s="202"/>
      <c r="HS195" s="202"/>
      <c r="HT195" s="202"/>
      <c r="HU195" s="202"/>
      <c r="HV195" s="202"/>
      <c r="HW195" s="202"/>
      <c r="HX195" s="202"/>
      <c r="HY195" s="202"/>
      <c r="HZ195" s="202"/>
      <c r="IA195" s="202"/>
      <c r="IB195" s="202"/>
      <c r="IC195" s="202"/>
      <c r="ID195" s="202"/>
      <c r="IE195" s="202"/>
      <c r="IF195" s="202"/>
    </row>
    <row r="196" spans="1:240" ht="12.75">
      <c r="A196" s="277"/>
      <c r="B196" s="278"/>
      <c r="C196" s="202"/>
      <c r="D196" s="202"/>
      <c r="E196" s="202"/>
      <c r="F196" s="202"/>
      <c r="G196" s="202"/>
      <c r="H196" s="202"/>
      <c r="I196" s="202"/>
      <c r="J196" s="202"/>
      <c r="K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2"/>
      <c r="BP196" s="202"/>
      <c r="BQ196" s="202"/>
      <c r="BR196" s="202"/>
      <c r="BS196" s="202"/>
      <c r="BT196" s="202"/>
      <c r="BU196" s="202"/>
      <c r="BV196" s="202"/>
      <c r="BW196" s="202"/>
      <c r="BX196" s="202"/>
      <c r="BY196" s="202"/>
      <c r="BZ196" s="202"/>
      <c r="CA196" s="202"/>
      <c r="CB196" s="202"/>
      <c r="CC196" s="202"/>
      <c r="CD196" s="202"/>
      <c r="CE196" s="202"/>
      <c r="CF196" s="202"/>
      <c r="CG196" s="202"/>
      <c r="CH196" s="202"/>
      <c r="CI196" s="202"/>
      <c r="CJ196" s="202"/>
      <c r="CK196" s="202"/>
      <c r="CL196" s="202"/>
      <c r="CM196" s="202"/>
      <c r="CN196" s="202"/>
      <c r="CO196" s="202"/>
      <c r="CP196" s="202"/>
      <c r="CQ196" s="202"/>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c r="DU196" s="202"/>
      <c r="DV196" s="202"/>
      <c r="DW196" s="202"/>
      <c r="DX196" s="202"/>
      <c r="DY196" s="202"/>
      <c r="DZ196" s="202"/>
      <c r="EA196" s="202"/>
      <c r="EB196" s="202"/>
      <c r="EC196" s="202"/>
      <c r="ED196" s="202"/>
      <c r="EE196" s="202"/>
      <c r="EF196" s="202"/>
      <c r="EG196" s="202"/>
      <c r="EH196" s="202"/>
      <c r="EI196" s="202"/>
      <c r="EJ196" s="202"/>
      <c r="EK196" s="202"/>
      <c r="EL196" s="202"/>
      <c r="EM196" s="202"/>
      <c r="EN196" s="202"/>
      <c r="EO196" s="202"/>
      <c r="EP196" s="202"/>
      <c r="EQ196" s="202"/>
      <c r="ER196" s="202"/>
      <c r="ES196" s="202"/>
      <c r="ET196" s="202"/>
      <c r="EU196" s="202"/>
      <c r="EV196" s="202"/>
      <c r="EW196" s="202"/>
      <c r="EX196" s="202"/>
      <c r="EY196" s="202"/>
      <c r="EZ196" s="202"/>
      <c r="FA196" s="202"/>
      <c r="FB196" s="202"/>
      <c r="FC196" s="202"/>
      <c r="FD196" s="202"/>
      <c r="FE196" s="202"/>
      <c r="FF196" s="202"/>
      <c r="FG196" s="202"/>
      <c r="FH196" s="202"/>
      <c r="FI196" s="202"/>
      <c r="FJ196" s="202"/>
      <c r="FK196" s="202"/>
      <c r="FL196" s="202"/>
      <c r="FM196" s="202"/>
      <c r="FN196" s="202"/>
      <c r="FO196" s="202"/>
      <c r="FP196" s="202"/>
      <c r="FQ196" s="202"/>
      <c r="FR196" s="202"/>
      <c r="FS196" s="202"/>
      <c r="FT196" s="202"/>
      <c r="FU196" s="202"/>
      <c r="FV196" s="202"/>
      <c r="FW196" s="202"/>
      <c r="FX196" s="202"/>
      <c r="FY196" s="202"/>
      <c r="FZ196" s="202"/>
      <c r="GA196" s="202"/>
      <c r="GB196" s="202"/>
      <c r="GC196" s="202"/>
      <c r="GD196" s="202"/>
      <c r="GE196" s="202"/>
      <c r="GF196" s="202"/>
      <c r="GG196" s="202"/>
      <c r="GH196" s="202"/>
      <c r="GI196" s="202"/>
      <c r="GJ196" s="202"/>
      <c r="GK196" s="202"/>
      <c r="GL196" s="202"/>
      <c r="GM196" s="202"/>
      <c r="GN196" s="202"/>
      <c r="GO196" s="202"/>
      <c r="GP196" s="202"/>
      <c r="GQ196" s="202"/>
      <c r="GR196" s="202"/>
      <c r="GS196" s="202"/>
      <c r="GT196" s="202"/>
      <c r="GU196" s="202"/>
      <c r="GV196" s="202"/>
      <c r="GW196" s="202"/>
      <c r="GX196" s="202"/>
      <c r="GY196" s="202"/>
      <c r="GZ196" s="202"/>
      <c r="HA196" s="202"/>
      <c r="HB196" s="202"/>
      <c r="HC196" s="202"/>
      <c r="HD196" s="202"/>
      <c r="HE196" s="202"/>
      <c r="HF196" s="202"/>
      <c r="HG196" s="202"/>
      <c r="HH196" s="202"/>
      <c r="HI196" s="202"/>
      <c r="HJ196" s="202"/>
      <c r="HK196" s="202"/>
      <c r="HL196" s="202"/>
      <c r="HM196" s="202"/>
      <c r="HN196" s="202"/>
      <c r="HO196" s="202"/>
      <c r="HP196" s="202"/>
      <c r="HQ196" s="202"/>
      <c r="HR196" s="202"/>
      <c r="HS196" s="202"/>
      <c r="HT196" s="202"/>
      <c r="HU196" s="202"/>
      <c r="HV196" s="202"/>
      <c r="HW196" s="202"/>
      <c r="HX196" s="202"/>
      <c r="HY196" s="202"/>
      <c r="HZ196" s="202"/>
      <c r="IA196" s="202"/>
      <c r="IB196" s="202"/>
      <c r="IC196" s="202"/>
      <c r="ID196" s="202"/>
      <c r="IE196" s="202"/>
      <c r="IF196" s="202"/>
    </row>
    <row r="197" spans="1:240" ht="12.75">
      <c r="A197" s="277"/>
      <c r="B197" s="278"/>
      <c r="C197" s="202"/>
      <c r="D197" s="202"/>
      <c r="E197" s="202"/>
      <c r="F197" s="202"/>
      <c r="G197" s="202"/>
      <c r="H197" s="202"/>
      <c r="I197" s="202"/>
      <c r="J197" s="202"/>
      <c r="K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c r="CG197" s="202"/>
      <c r="CH197" s="202"/>
      <c r="CI197" s="202"/>
      <c r="CJ197" s="202"/>
      <c r="CK197" s="202"/>
      <c r="CL197" s="202"/>
      <c r="CM197" s="202"/>
      <c r="CN197" s="202"/>
      <c r="CO197" s="202"/>
      <c r="CP197" s="202"/>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DZ197" s="202"/>
      <c r="EA197" s="202"/>
      <c r="EB197" s="202"/>
      <c r="EC197" s="202"/>
      <c r="ED197" s="202"/>
      <c r="EE197" s="202"/>
      <c r="EF197" s="202"/>
      <c r="EG197" s="202"/>
      <c r="EH197" s="202"/>
      <c r="EI197" s="202"/>
      <c r="EJ197" s="202"/>
      <c r="EK197" s="202"/>
      <c r="EL197" s="202"/>
      <c r="EM197" s="202"/>
      <c r="EN197" s="202"/>
      <c r="EO197" s="202"/>
      <c r="EP197" s="202"/>
      <c r="EQ197" s="202"/>
      <c r="ER197" s="202"/>
      <c r="ES197" s="202"/>
      <c r="ET197" s="202"/>
      <c r="EU197" s="202"/>
      <c r="EV197" s="202"/>
      <c r="EW197" s="202"/>
      <c r="EX197" s="202"/>
      <c r="EY197" s="202"/>
      <c r="EZ197" s="202"/>
      <c r="FA197" s="202"/>
      <c r="FB197" s="202"/>
      <c r="FC197" s="202"/>
      <c r="FD197" s="202"/>
      <c r="FE197" s="202"/>
      <c r="FF197" s="202"/>
      <c r="FG197" s="202"/>
      <c r="FH197" s="202"/>
      <c r="FI197" s="202"/>
      <c r="FJ197" s="202"/>
      <c r="FK197" s="202"/>
      <c r="FL197" s="202"/>
      <c r="FM197" s="202"/>
      <c r="FN197" s="202"/>
      <c r="FO197" s="202"/>
      <c r="FP197" s="202"/>
      <c r="FQ197" s="202"/>
      <c r="FR197" s="202"/>
      <c r="FS197" s="202"/>
      <c r="FT197" s="202"/>
      <c r="FU197" s="202"/>
      <c r="FV197" s="202"/>
      <c r="FW197" s="202"/>
      <c r="FX197" s="202"/>
      <c r="FY197" s="202"/>
      <c r="FZ197" s="202"/>
      <c r="GA197" s="202"/>
      <c r="GB197" s="202"/>
      <c r="GC197" s="202"/>
      <c r="GD197" s="202"/>
      <c r="GE197" s="202"/>
      <c r="GF197" s="202"/>
      <c r="GG197" s="202"/>
      <c r="GH197" s="202"/>
      <c r="GI197" s="202"/>
      <c r="GJ197" s="202"/>
      <c r="GK197" s="202"/>
      <c r="GL197" s="202"/>
      <c r="GM197" s="202"/>
      <c r="GN197" s="202"/>
      <c r="GO197" s="202"/>
      <c r="GP197" s="202"/>
      <c r="GQ197" s="202"/>
      <c r="GR197" s="202"/>
      <c r="GS197" s="202"/>
      <c r="GT197" s="202"/>
      <c r="GU197" s="202"/>
      <c r="GV197" s="202"/>
      <c r="GW197" s="202"/>
      <c r="GX197" s="202"/>
      <c r="GY197" s="202"/>
      <c r="GZ197" s="202"/>
      <c r="HA197" s="202"/>
      <c r="HB197" s="202"/>
      <c r="HC197" s="202"/>
      <c r="HD197" s="202"/>
      <c r="HE197" s="202"/>
      <c r="HF197" s="202"/>
      <c r="HG197" s="202"/>
      <c r="HH197" s="202"/>
      <c r="HI197" s="202"/>
      <c r="HJ197" s="202"/>
      <c r="HK197" s="202"/>
      <c r="HL197" s="202"/>
      <c r="HM197" s="202"/>
      <c r="HN197" s="202"/>
      <c r="HO197" s="202"/>
      <c r="HP197" s="202"/>
      <c r="HQ197" s="202"/>
      <c r="HR197" s="202"/>
      <c r="HS197" s="202"/>
      <c r="HT197" s="202"/>
      <c r="HU197" s="202"/>
      <c r="HV197" s="202"/>
      <c r="HW197" s="202"/>
      <c r="HX197" s="202"/>
      <c r="HY197" s="202"/>
      <c r="HZ197" s="202"/>
      <c r="IA197" s="202"/>
      <c r="IB197" s="202"/>
      <c r="IC197" s="202"/>
      <c r="ID197" s="202"/>
      <c r="IE197" s="202"/>
      <c r="IF197" s="202"/>
    </row>
    <row r="198" spans="1:240" ht="12.75">
      <c r="A198" s="277"/>
      <c r="B198" s="278"/>
      <c r="C198" s="202"/>
      <c r="D198" s="202"/>
      <c r="E198" s="202"/>
      <c r="F198" s="202"/>
      <c r="G198" s="202"/>
      <c r="H198" s="202"/>
      <c r="I198" s="202"/>
      <c r="J198" s="202"/>
      <c r="K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L198" s="202"/>
      <c r="BM198" s="202"/>
      <c r="BN198" s="202"/>
      <c r="BO198" s="202"/>
      <c r="BP198" s="202"/>
      <c r="BQ198" s="202"/>
      <c r="BR198" s="202"/>
      <c r="BS198" s="202"/>
      <c r="BT198" s="202"/>
      <c r="BU198" s="202"/>
      <c r="BV198" s="202"/>
      <c r="BW198" s="202"/>
      <c r="BX198" s="202"/>
      <c r="BY198" s="202"/>
      <c r="BZ198" s="202"/>
      <c r="CA198" s="202"/>
      <c r="CB198" s="202"/>
      <c r="CC198" s="202"/>
      <c r="CD198" s="202"/>
      <c r="CE198" s="202"/>
      <c r="CF198" s="202"/>
      <c r="CG198" s="202"/>
      <c r="CH198" s="202"/>
      <c r="CI198" s="202"/>
      <c r="CJ198" s="202"/>
      <c r="CK198" s="202"/>
      <c r="CL198" s="202"/>
      <c r="CM198" s="202"/>
      <c r="CN198" s="202"/>
      <c r="CO198" s="202"/>
      <c r="CP198" s="202"/>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DZ198" s="202"/>
      <c r="EA198" s="202"/>
      <c r="EB198" s="202"/>
      <c r="EC198" s="202"/>
      <c r="ED198" s="202"/>
      <c r="EE198" s="202"/>
      <c r="EF198" s="202"/>
      <c r="EG198" s="202"/>
      <c r="EH198" s="202"/>
      <c r="EI198" s="202"/>
      <c r="EJ198" s="202"/>
      <c r="EK198" s="202"/>
      <c r="EL198" s="202"/>
      <c r="EM198" s="202"/>
      <c r="EN198" s="202"/>
      <c r="EO198" s="202"/>
      <c r="EP198" s="202"/>
      <c r="EQ198" s="202"/>
      <c r="ER198" s="202"/>
      <c r="ES198" s="202"/>
      <c r="ET198" s="202"/>
      <c r="EU198" s="202"/>
      <c r="EV198" s="202"/>
      <c r="EW198" s="202"/>
      <c r="EX198" s="202"/>
      <c r="EY198" s="202"/>
      <c r="EZ198" s="202"/>
      <c r="FA198" s="202"/>
      <c r="FB198" s="202"/>
      <c r="FC198" s="202"/>
      <c r="FD198" s="202"/>
      <c r="FE198" s="202"/>
      <c r="FF198" s="202"/>
      <c r="FG198" s="202"/>
      <c r="FH198" s="202"/>
      <c r="FI198" s="202"/>
      <c r="FJ198" s="202"/>
      <c r="FK198" s="202"/>
      <c r="FL198" s="202"/>
      <c r="FM198" s="202"/>
      <c r="FN198" s="202"/>
      <c r="FO198" s="202"/>
      <c r="FP198" s="202"/>
      <c r="FQ198" s="202"/>
      <c r="FR198" s="202"/>
      <c r="FS198" s="202"/>
      <c r="FT198" s="202"/>
      <c r="FU198" s="202"/>
      <c r="FV198" s="202"/>
      <c r="FW198" s="202"/>
      <c r="FX198" s="202"/>
      <c r="FY198" s="202"/>
      <c r="FZ198" s="202"/>
      <c r="GA198" s="202"/>
      <c r="GB198" s="202"/>
      <c r="GC198" s="202"/>
      <c r="GD198" s="202"/>
      <c r="GE198" s="202"/>
      <c r="GF198" s="202"/>
      <c r="GG198" s="202"/>
      <c r="GH198" s="202"/>
      <c r="GI198" s="202"/>
      <c r="GJ198" s="202"/>
      <c r="GK198" s="202"/>
      <c r="GL198" s="202"/>
      <c r="GM198" s="202"/>
      <c r="GN198" s="202"/>
      <c r="GO198" s="202"/>
      <c r="GP198" s="202"/>
      <c r="GQ198" s="202"/>
      <c r="GR198" s="202"/>
      <c r="GS198" s="202"/>
      <c r="GT198" s="202"/>
      <c r="GU198" s="202"/>
      <c r="GV198" s="202"/>
      <c r="GW198" s="202"/>
      <c r="GX198" s="202"/>
      <c r="GY198" s="202"/>
      <c r="GZ198" s="202"/>
      <c r="HA198" s="202"/>
      <c r="HB198" s="202"/>
      <c r="HC198" s="202"/>
      <c r="HD198" s="202"/>
      <c r="HE198" s="202"/>
      <c r="HF198" s="202"/>
      <c r="HG198" s="202"/>
      <c r="HH198" s="202"/>
      <c r="HI198" s="202"/>
      <c r="HJ198" s="202"/>
      <c r="HK198" s="202"/>
      <c r="HL198" s="202"/>
      <c r="HM198" s="202"/>
      <c r="HN198" s="202"/>
      <c r="HO198" s="202"/>
      <c r="HP198" s="202"/>
      <c r="HQ198" s="202"/>
      <c r="HR198" s="202"/>
      <c r="HS198" s="202"/>
      <c r="HT198" s="202"/>
      <c r="HU198" s="202"/>
      <c r="HV198" s="202"/>
      <c r="HW198" s="202"/>
      <c r="HX198" s="202"/>
      <c r="HY198" s="202"/>
      <c r="HZ198" s="202"/>
      <c r="IA198" s="202"/>
      <c r="IB198" s="202"/>
      <c r="IC198" s="202"/>
      <c r="ID198" s="202"/>
      <c r="IE198" s="202"/>
      <c r="IF198" s="202"/>
    </row>
    <row r="199" spans="1:240" ht="12.75">
      <c r="A199" s="277"/>
      <c r="B199" s="278"/>
      <c r="C199" s="202"/>
      <c r="D199" s="202"/>
      <c r="E199" s="202"/>
      <c r="F199" s="202"/>
      <c r="G199" s="202"/>
      <c r="H199" s="202"/>
      <c r="I199" s="202"/>
      <c r="J199" s="202"/>
      <c r="K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L199" s="202"/>
      <c r="BM199" s="202"/>
      <c r="BN199" s="202"/>
      <c r="BO199" s="202"/>
      <c r="BP199" s="202"/>
      <c r="BQ199" s="202"/>
      <c r="BR199" s="202"/>
      <c r="BS199" s="202"/>
      <c r="BT199" s="202"/>
      <c r="BU199" s="202"/>
      <c r="BV199" s="202"/>
      <c r="BW199" s="202"/>
      <c r="BX199" s="202"/>
      <c r="BY199" s="202"/>
      <c r="BZ199" s="202"/>
      <c r="CA199" s="202"/>
      <c r="CB199" s="202"/>
      <c r="CC199" s="202"/>
      <c r="CD199" s="202"/>
      <c r="CE199" s="202"/>
      <c r="CF199" s="202"/>
      <c r="CG199" s="202"/>
      <c r="CH199" s="202"/>
      <c r="CI199" s="202"/>
      <c r="CJ199" s="202"/>
      <c r="CK199" s="202"/>
      <c r="CL199" s="202"/>
      <c r="CM199" s="202"/>
      <c r="CN199" s="202"/>
      <c r="CO199" s="202"/>
      <c r="CP199" s="202"/>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DZ199" s="202"/>
      <c r="EA199" s="202"/>
      <c r="EB199" s="202"/>
      <c r="EC199" s="202"/>
      <c r="ED199" s="202"/>
      <c r="EE199" s="202"/>
      <c r="EF199" s="202"/>
      <c r="EG199" s="202"/>
      <c r="EH199" s="202"/>
      <c r="EI199" s="202"/>
      <c r="EJ199" s="202"/>
      <c r="EK199" s="202"/>
      <c r="EL199" s="202"/>
      <c r="EM199" s="202"/>
      <c r="EN199" s="202"/>
      <c r="EO199" s="202"/>
      <c r="EP199" s="202"/>
      <c r="EQ199" s="202"/>
      <c r="ER199" s="202"/>
      <c r="ES199" s="202"/>
      <c r="ET199" s="202"/>
      <c r="EU199" s="202"/>
      <c r="EV199" s="202"/>
      <c r="EW199" s="202"/>
      <c r="EX199" s="202"/>
      <c r="EY199" s="202"/>
      <c r="EZ199" s="202"/>
      <c r="FA199" s="202"/>
      <c r="FB199" s="202"/>
      <c r="FC199" s="202"/>
      <c r="FD199" s="202"/>
      <c r="FE199" s="202"/>
      <c r="FF199" s="202"/>
      <c r="FG199" s="202"/>
      <c r="FH199" s="202"/>
      <c r="FI199" s="202"/>
      <c r="FJ199" s="202"/>
      <c r="FK199" s="202"/>
      <c r="FL199" s="202"/>
      <c r="FM199" s="202"/>
      <c r="FN199" s="202"/>
      <c r="FO199" s="202"/>
      <c r="FP199" s="202"/>
      <c r="FQ199" s="202"/>
      <c r="FR199" s="202"/>
      <c r="FS199" s="202"/>
      <c r="FT199" s="202"/>
      <c r="FU199" s="202"/>
      <c r="FV199" s="202"/>
      <c r="FW199" s="202"/>
      <c r="FX199" s="202"/>
      <c r="FY199" s="202"/>
      <c r="FZ199" s="202"/>
      <c r="GA199" s="202"/>
      <c r="GB199" s="202"/>
      <c r="GC199" s="202"/>
      <c r="GD199" s="202"/>
      <c r="GE199" s="202"/>
      <c r="GF199" s="202"/>
      <c r="GG199" s="202"/>
      <c r="GH199" s="202"/>
      <c r="GI199" s="202"/>
      <c r="GJ199" s="202"/>
      <c r="GK199" s="202"/>
      <c r="GL199" s="202"/>
      <c r="GM199" s="202"/>
      <c r="GN199" s="202"/>
      <c r="GO199" s="202"/>
      <c r="GP199" s="202"/>
      <c r="GQ199" s="202"/>
      <c r="GR199" s="202"/>
      <c r="GS199" s="202"/>
      <c r="GT199" s="202"/>
      <c r="GU199" s="202"/>
      <c r="GV199" s="202"/>
      <c r="GW199" s="202"/>
      <c r="GX199" s="202"/>
      <c r="GY199" s="202"/>
      <c r="GZ199" s="202"/>
      <c r="HA199" s="202"/>
      <c r="HB199" s="202"/>
      <c r="HC199" s="202"/>
      <c r="HD199" s="202"/>
      <c r="HE199" s="202"/>
      <c r="HF199" s="202"/>
      <c r="HG199" s="202"/>
      <c r="HH199" s="202"/>
      <c r="HI199" s="202"/>
      <c r="HJ199" s="202"/>
      <c r="HK199" s="202"/>
      <c r="HL199" s="202"/>
      <c r="HM199" s="202"/>
      <c r="HN199" s="202"/>
      <c r="HO199" s="202"/>
      <c r="HP199" s="202"/>
      <c r="HQ199" s="202"/>
      <c r="HR199" s="202"/>
      <c r="HS199" s="202"/>
      <c r="HT199" s="202"/>
      <c r="HU199" s="202"/>
      <c r="HV199" s="202"/>
      <c r="HW199" s="202"/>
      <c r="HX199" s="202"/>
      <c r="HY199" s="202"/>
      <c r="HZ199" s="202"/>
      <c r="IA199" s="202"/>
      <c r="IB199" s="202"/>
      <c r="IC199" s="202"/>
      <c r="ID199" s="202"/>
      <c r="IE199" s="202"/>
      <c r="IF199" s="202"/>
    </row>
    <row r="200" spans="1:240" ht="12.75">
      <c r="A200" s="277"/>
      <c r="B200" s="278"/>
      <c r="C200" s="202"/>
      <c r="D200" s="202"/>
      <c r="E200" s="202"/>
      <c r="F200" s="202"/>
      <c r="G200" s="202"/>
      <c r="H200" s="202"/>
      <c r="I200" s="202"/>
      <c r="J200" s="202"/>
      <c r="K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202"/>
      <c r="BS200" s="202"/>
      <c r="BT200" s="202"/>
      <c r="BU200" s="202"/>
      <c r="BV200" s="202"/>
      <c r="BW200" s="202"/>
      <c r="BX200" s="202"/>
      <c r="BY200" s="202"/>
      <c r="BZ200" s="202"/>
      <c r="CA200" s="202"/>
      <c r="CB200" s="202"/>
      <c r="CC200" s="202"/>
      <c r="CD200" s="202"/>
      <c r="CE200" s="202"/>
      <c r="CF200" s="202"/>
      <c r="CG200" s="202"/>
      <c r="CH200" s="202"/>
      <c r="CI200" s="202"/>
      <c r="CJ200" s="202"/>
      <c r="CK200" s="202"/>
      <c r="CL200" s="202"/>
      <c r="CM200" s="202"/>
      <c r="CN200" s="202"/>
      <c r="CO200" s="202"/>
      <c r="CP200" s="202"/>
      <c r="CQ200" s="202"/>
      <c r="CR200" s="202"/>
      <c r="CS200" s="202"/>
      <c r="CT200" s="202"/>
      <c r="CU200" s="202"/>
      <c r="CV200" s="202"/>
      <c r="CW200" s="202"/>
      <c r="CX200" s="202"/>
      <c r="CY200" s="202"/>
      <c r="CZ200" s="202"/>
      <c r="DA200" s="202"/>
      <c r="DB200" s="202"/>
      <c r="DC200" s="202"/>
      <c r="DD200" s="202"/>
      <c r="DE200" s="202"/>
      <c r="DF200" s="202"/>
      <c r="DG200" s="202"/>
      <c r="DH200" s="202"/>
      <c r="DI200" s="202"/>
      <c r="DJ200" s="202"/>
      <c r="DK200" s="202"/>
      <c r="DL200" s="202"/>
      <c r="DM200" s="202"/>
      <c r="DN200" s="202"/>
      <c r="DO200" s="202"/>
      <c r="DP200" s="202"/>
      <c r="DQ200" s="202"/>
      <c r="DR200" s="202"/>
      <c r="DS200" s="202"/>
      <c r="DT200" s="202"/>
      <c r="DU200" s="202"/>
      <c r="DV200" s="202"/>
      <c r="DW200" s="202"/>
      <c r="DX200" s="202"/>
      <c r="DY200" s="202"/>
      <c r="DZ200" s="202"/>
      <c r="EA200" s="202"/>
      <c r="EB200" s="202"/>
      <c r="EC200" s="202"/>
      <c r="ED200" s="202"/>
      <c r="EE200" s="202"/>
      <c r="EF200" s="202"/>
      <c r="EG200" s="202"/>
      <c r="EH200" s="202"/>
      <c r="EI200" s="202"/>
      <c r="EJ200" s="202"/>
      <c r="EK200" s="202"/>
      <c r="EL200" s="202"/>
      <c r="EM200" s="202"/>
      <c r="EN200" s="202"/>
      <c r="EO200" s="202"/>
      <c r="EP200" s="202"/>
      <c r="EQ200" s="202"/>
      <c r="ER200" s="202"/>
      <c r="ES200" s="202"/>
      <c r="ET200" s="202"/>
      <c r="EU200" s="202"/>
      <c r="EV200" s="202"/>
      <c r="EW200" s="202"/>
      <c r="EX200" s="202"/>
      <c r="EY200" s="202"/>
      <c r="EZ200" s="202"/>
      <c r="FA200" s="202"/>
      <c r="FB200" s="202"/>
      <c r="FC200" s="202"/>
      <c r="FD200" s="202"/>
      <c r="FE200" s="202"/>
      <c r="FF200" s="202"/>
      <c r="FG200" s="202"/>
      <c r="FH200" s="202"/>
      <c r="FI200" s="202"/>
      <c r="FJ200" s="202"/>
      <c r="FK200" s="202"/>
      <c r="FL200" s="202"/>
      <c r="FM200" s="202"/>
      <c r="FN200" s="202"/>
      <c r="FO200" s="202"/>
      <c r="FP200" s="202"/>
      <c r="FQ200" s="202"/>
      <c r="FR200" s="202"/>
      <c r="FS200" s="202"/>
      <c r="FT200" s="202"/>
      <c r="FU200" s="202"/>
      <c r="FV200" s="202"/>
      <c r="FW200" s="202"/>
      <c r="FX200" s="202"/>
      <c r="FY200" s="202"/>
      <c r="FZ200" s="202"/>
      <c r="GA200" s="202"/>
      <c r="GB200" s="202"/>
      <c r="GC200" s="202"/>
      <c r="GD200" s="202"/>
      <c r="GE200" s="202"/>
      <c r="GF200" s="202"/>
      <c r="GG200" s="202"/>
      <c r="GH200" s="202"/>
      <c r="GI200" s="202"/>
      <c r="GJ200" s="202"/>
      <c r="GK200" s="202"/>
      <c r="GL200" s="202"/>
      <c r="GM200" s="202"/>
      <c r="GN200" s="202"/>
      <c r="GO200" s="202"/>
      <c r="GP200" s="202"/>
      <c r="GQ200" s="202"/>
      <c r="GR200" s="202"/>
      <c r="GS200" s="202"/>
      <c r="GT200" s="202"/>
      <c r="GU200" s="202"/>
      <c r="GV200" s="202"/>
      <c r="GW200" s="202"/>
      <c r="GX200" s="202"/>
      <c r="GY200" s="202"/>
      <c r="GZ200" s="202"/>
      <c r="HA200" s="202"/>
      <c r="HB200" s="202"/>
      <c r="HC200" s="202"/>
      <c r="HD200" s="202"/>
      <c r="HE200" s="202"/>
      <c r="HF200" s="202"/>
      <c r="HG200" s="202"/>
      <c r="HH200" s="202"/>
      <c r="HI200" s="202"/>
      <c r="HJ200" s="202"/>
      <c r="HK200" s="202"/>
      <c r="HL200" s="202"/>
      <c r="HM200" s="202"/>
      <c r="HN200" s="202"/>
      <c r="HO200" s="202"/>
      <c r="HP200" s="202"/>
      <c r="HQ200" s="202"/>
      <c r="HR200" s="202"/>
      <c r="HS200" s="202"/>
      <c r="HT200" s="202"/>
      <c r="HU200" s="202"/>
      <c r="HV200" s="202"/>
      <c r="HW200" s="202"/>
      <c r="HX200" s="202"/>
      <c r="HY200" s="202"/>
      <c r="HZ200" s="202"/>
      <c r="IA200" s="202"/>
      <c r="IB200" s="202"/>
      <c r="IC200" s="202"/>
      <c r="ID200" s="202"/>
      <c r="IE200" s="202"/>
      <c r="IF200" s="202"/>
    </row>
    <row r="201" spans="1:240" ht="12.75">
      <c r="A201" s="277"/>
      <c r="B201" s="278"/>
      <c r="C201" s="202"/>
      <c r="D201" s="202"/>
      <c r="E201" s="202"/>
      <c r="F201" s="202"/>
      <c r="G201" s="202"/>
      <c r="H201" s="202"/>
      <c r="I201" s="202"/>
      <c r="J201" s="202"/>
      <c r="K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2"/>
      <c r="AW201" s="202"/>
      <c r="AX201" s="202"/>
      <c r="AY201" s="202"/>
      <c r="AZ201" s="202"/>
      <c r="BA201" s="202"/>
      <c r="BB201" s="202"/>
      <c r="BC201" s="202"/>
      <c r="BD201" s="202"/>
      <c r="BE201" s="202"/>
      <c r="BF201" s="202"/>
      <c r="BG201" s="202"/>
      <c r="BH201" s="202"/>
      <c r="BI201" s="202"/>
      <c r="BJ201" s="202"/>
      <c r="BK201" s="202"/>
      <c r="BL201" s="202"/>
      <c r="BM201" s="202"/>
      <c r="BN201" s="202"/>
      <c r="BO201" s="202"/>
      <c r="BP201" s="202"/>
      <c r="BQ201" s="202"/>
      <c r="BR201" s="202"/>
      <c r="BS201" s="202"/>
      <c r="BT201" s="202"/>
      <c r="BU201" s="202"/>
      <c r="BV201" s="202"/>
      <c r="BW201" s="202"/>
      <c r="BX201" s="202"/>
      <c r="BY201" s="202"/>
      <c r="BZ201" s="202"/>
      <c r="CA201" s="202"/>
      <c r="CB201" s="202"/>
      <c r="CC201" s="202"/>
      <c r="CD201" s="202"/>
      <c r="CE201" s="202"/>
      <c r="CF201" s="202"/>
      <c r="CG201" s="202"/>
      <c r="CH201" s="202"/>
      <c r="CI201" s="202"/>
      <c r="CJ201" s="202"/>
      <c r="CK201" s="202"/>
      <c r="CL201" s="202"/>
      <c r="CM201" s="202"/>
      <c r="CN201" s="202"/>
      <c r="CO201" s="202"/>
      <c r="CP201" s="202"/>
      <c r="CQ201" s="202"/>
      <c r="CR201" s="202"/>
      <c r="CS201" s="202"/>
      <c r="CT201" s="202"/>
      <c r="CU201" s="202"/>
      <c r="CV201" s="202"/>
      <c r="CW201" s="202"/>
      <c r="CX201" s="202"/>
      <c r="CY201" s="202"/>
      <c r="CZ201" s="202"/>
      <c r="DA201" s="202"/>
      <c r="DB201" s="202"/>
      <c r="DC201" s="202"/>
      <c r="DD201" s="202"/>
      <c r="DE201" s="202"/>
      <c r="DF201" s="202"/>
      <c r="DG201" s="202"/>
      <c r="DH201" s="202"/>
      <c r="DI201" s="202"/>
      <c r="DJ201" s="202"/>
      <c r="DK201" s="202"/>
      <c r="DL201" s="202"/>
      <c r="DM201" s="202"/>
      <c r="DN201" s="202"/>
      <c r="DO201" s="202"/>
      <c r="DP201" s="202"/>
      <c r="DQ201" s="202"/>
      <c r="DR201" s="202"/>
      <c r="DS201" s="202"/>
      <c r="DT201" s="202"/>
      <c r="DU201" s="202"/>
      <c r="DV201" s="202"/>
      <c r="DW201" s="202"/>
      <c r="DX201" s="202"/>
      <c r="DY201" s="202"/>
      <c r="DZ201" s="202"/>
      <c r="EA201" s="202"/>
      <c r="EB201" s="202"/>
      <c r="EC201" s="202"/>
      <c r="ED201" s="202"/>
      <c r="EE201" s="202"/>
      <c r="EF201" s="202"/>
      <c r="EG201" s="202"/>
      <c r="EH201" s="202"/>
      <c r="EI201" s="202"/>
      <c r="EJ201" s="202"/>
      <c r="EK201" s="202"/>
      <c r="EL201" s="202"/>
      <c r="EM201" s="202"/>
      <c r="EN201" s="202"/>
      <c r="EO201" s="202"/>
      <c r="EP201" s="202"/>
      <c r="EQ201" s="202"/>
      <c r="ER201" s="202"/>
      <c r="ES201" s="202"/>
      <c r="ET201" s="202"/>
      <c r="EU201" s="202"/>
      <c r="EV201" s="202"/>
      <c r="EW201" s="202"/>
      <c r="EX201" s="202"/>
      <c r="EY201" s="202"/>
      <c r="EZ201" s="202"/>
      <c r="FA201" s="202"/>
      <c r="FB201" s="202"/>
      <c r="FC201" s="202"/>
      <c r="FD201" s="202"/>
      <c r="FE201" s="202"/>
      <c r="FF201" s="202"/>
      <c r="FG201" s="202"/>
      <c r="FH201" s="202"/>
      <c r="FI201" s="202"/>
      <c r="FJ201" s="202"/>
      <c r="FK201" s="202"/>
      <c r="FL201" s="202"/>
      <c r="FM201" s="202"/>
      <c r="FN201" s="202"/>
      <c r="FO201" s="202"/>
      <c r="FP201" s="202"/>
      <c r="FQ201" s="202"/>
      <c r="FR201" s="202"/>
      <c r="FS201" s="202"/>
      <c r="FT201" s="202"/>
      <c r="FU201" s="202"/>
      <c r="FV201" s="202"/>
      <c r="FW201" s="202"/>
      <c r="FX201" s="202"/>
      <c r="FY201" s="202"/>
      <c r="FZ201" s="202"/>
      <c r="GA201" s="202"/>
      <c r="GB201" s="202"/>
      <c r="GC201" s="202"/>
      <c r="GD201" s="202"/>
      <c r="GE201" s="202"/>
      <c r="GF201" s="202"/>
      <c r="GG201" s="202"/>
      <c r="GH201" s="202"/>
      <c r="GI201" s="202"/>
      <c r="GJ201" s="202"/>
      <c r="GK201" s="202"/>
      <c r="GL201" s="202"/>
      <c r="GM201" s="202"/>
      <c r="GN201" s="202"/>
      <c r="GO201" s="202"/>
      <c r="GP201" s="202"/>
      <c r="GQ201" s="202"/>
      <c r="GR201" s="202"/>
      <c r="GS201" s="202"/>
      <c r="GT201" s="202"/>
      <c r="GU201" s="202"/>
      <c r="GV201" s="202"/>
      <c r="GW201" s="202"/>
      <c r="GX201" s="202"/>
      <c r="GY201" s="202"/>
      <c r="GZ201" s="202"/>
      <c r="HA201" s="202"/>
      <c r="HB201" s="202"/>
      <c r="HC201" s="202"/>
      <c r="HD201" s="202"/>
      <c r="HE201" s="202"/>
      <c r="HF201" s="202"/>
      <c r="HG201" s="202"/>
      <c r="HH201" s="202"/>
      <c r="HI201" s="202"/>
      <c r="HJ201" s="202"/>
      <c r="HK201" s="202"/>
      <c r="HL201" s="202"/>
      <c r="HM201" s="202"/>
      <c r="HN201" s="202"/>
      <c r="HO201" s="202"/>
      <c r="HP201" s="202"/>
      <c r="HQ201" s="202"/>
      <c r="HR201" s="202"/>
      <c r="HS201" s="202"/>
      <c r="HT201" s="202"/>
      <c r="HU201" s="202"/>
      <c r="HV201" s="202"/>
      <c r="HW201" s="202"/>
      <c r="HX201" s="202"/>
      <c r="HY201" s="202"/>
      <c r="HZ201" s="202"/>
      <c r="IA201" s="202"/>
      <c r="IB201" s="202"/>
      <c r="IC201" s="202"/>
      <c r="ID201" s="202"/>
      <c r="IE201" s="202"/>
      <c r="IF201" s="202"/>
    </row>
    <row r="202" spans="1:240" ht="12.75">
      <c r="A202" s="277"/>
      <c r="B202" s="278"/>
      <c r="C202" s="202"/>
      <c r="D202" s="202"/>
      <c r="E202" s="202"/>
      <c r="F202" s="202"/>
      <c r="G202" s="202"/>
      <c r="H202" s="202"/>
      <c r="I202" s="202"/>
      <c r="J202" s="202"/>
      <c r="K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202"/>
      <c r="AR202" s="202"/>
      <c r="AS202" s="202"/>
      <c r="AT202" s="202"/>
      <c r="AU202" s="202"/>
      <c r="AV202" s="202"/>
      <c r="AW202" s="202"/>
      <c r="AX202" s="202"/>
      <c r="AY202" s="202"/>
      <c r="AZ202" s="202"/>
      <c r="BA202" s="202"/>
      <c r="BB202" s="202"/>
      <c r="BC202" s="202"/>
      <c r="BD202" s="202"/>
      <c r="BE202" s="202"/>
      <c r="BF202" s="202"/>
      <c r="BG202" s="202"/>
      <c r="BH202" s="202"/>
      <c r="BI202" s="202"/>
      <c r="BJ202" s="202"/>
      <c r="BK202" s="202"/>
      <c r="BL202" s="202"/>
      <c r="BM202" s="202"/>
      <c r="BN202" s="202"/>
      <c r="BO202" s="202"/>
      <c r="BP202" s="202"/>
      <c r="BQ202" s="202"/>
      <c r="BR202" s="202"/>
      <c r="BS202" s="202"/>
      <c r="BT202" s="202"/>
      <c r="BU202" s="202"/>
      <c r="BV202" s="202"/>
      <c r="BW202" s="202"/>
      <c r="BX202" s="202"/>
      <c r="BY202" s="202"/>
      <c r="BZ202" s="202"/>
      <c r="CA202" s="202"/>
      <c r="CB202" s="202"/>
      <c r="CC202" s="202"/>
      <c r="CD202" s="202"/>
      <c r="CE202" s="202"/>
      <c r="CF202" s="202"/>
      <c r="CG202" s="202"/>
      <c r="CH202" s="202"/>
      <c r="CI202" s="202"/>
      <c r="CJ202" s="202"/>
      <c r="CK202" s="202"/>
      <c r="CL202" s="202"/>
      <c r="CM202" s="202"/>
      <c r="CN202" s="202"/>
      <c r="CO202" s="202"/>
      <c r="CP202" s="202"/>
      <c r="CQ202" s="202"/>
      <c r="CR202" s="202"/>
      <c r="CS202" s="202"/>
      <c r="CT202" s="202"/>
      <c r="CU202" s="202"/>
      <c r="CV202" s="202"/>
      <c r="CW202" s="202"/>
      <c r="CX202" s="202"/>
      <c r="CY202" s="202"/>
      <c r="CZ202" s="202"/>
      <c r="DA202" s="202"/>
      <c r="DB202" s="202"/>
      <c r="DC202" s="202"/>
      <c r="DD202" s="202"/>
      <c r="DE202" s="202"/>
      <c r="DF202" s="202"/>
      <c r="DG202" s="202"/>
      <c r="DH202" s="202"/>
      <c r="DI202" s="202"/>
      <c r="DJ202" s="202"/>
      <c r="DK202" s="202"/>
      <c r="DL202" s="202"/>
      <c r="DM202" s="202"/>
      <c r="DN202" s="202"/>
      <c r="DO202" s="202"/>
      <c r="DP202" s="202"/>
      <c r="DQ202" s="202"/>
      <c r="DR202" s="202"/>
      <c r="DS202" s="202"/>
      <c r="DT202" s="202"/>
      <c r="DU202" s="202"/>
      <c r="DV202" s="202"/>
      <c r="DW202" s="202"/>
      <c r="DX202" s="202"/>
      <c r="DY202" s="202"/>
      <c r="DZ202" s="202"/>
      <c r="EA202" s="202"/>
      <c r="EB202" s="202"/>
      <c r="EC202" s="202"/>
      <c r="ED202" s="202"/>
      <c r="EE202" s="202"/>
      <c r="EF202" s="202"/>
      <c r="EG202" s="202"/>
      <c r="EH202" s="202"/>
      <c r="EI202" s="202"/>
      <c r="EJ202" s="202"/>
      <c r="EK202" s="202"/>
      <c r="EL202" s="202"/>
      <c r="EM202" s="202"/>
      <c r="EN202" s="202"/>
      <c r="EO202" s="202"/>
      <c r="EP202" s="202"/>
      <c r="EQ202" s="202"/>
      <c r="ER202" s="202"/>
      <c r="ES202" s="202"/>
      <c r="ET202" s="202"/>
      <c r="EU202" s="202"/>
      <c r="EV202" s="202"/>
      <c r="EW202" s="202"/>
      <c r="EX202" s="202"/>
      <c r="EY202" s="202"/>
      <c r="EZ202" s="202"/>
      <c r="FA202" s="202"/>
      <c r="FB202" s="202"/>
      <c r="FC202" s="202"/>
      <c r="FD202" s="202"/>
      <c r="FE202" s="202"/>
      <c r="FF202" s="202"/>
      <c r="FG202" s="202"/>
      <c r="FH202" s="202"/>
      <c r="FI202" s="202"/>
      <c r="FJ202" s="202"/>
      <c r="FK202" s="202"/>
      <c r="FL202" s="202"/>
      <c r="FM202" s="202"/>
      <c r="FN202" s="202"/>
      <c r="FO202" s="202"/>
      <c r="FP202" s="202"/>
      <c r="FQ202" s="202"/>
      <c r="FR202" s="202"/>
      <c r="FS202" s="202"/>
      <c r="FT202" s="202"/>
      <c r="FU202" s="202"/>
      <c r="FV202" s="202"/>
      <c r="FW202" s="202"/>
      <c r="FX202" s="202"/>
      <c r="FY202" s="202"/>
      <c r="FZ202" s="202"/>
      <c r="GA202" s="202"/>
      <c r="GB202" s="202"/>
      <c r="GC202" s="202"/>
      <c r="GD202" s="202"/>
      <c r="GE202" s="202"/>
      <c r="GF202" s="202"/>
      <c r="GG202" s="202"/>
      <c r="GH202" s="202"/>
      <c r="GI202" s="202"/>
      <c r="GJ202" s="202"/>
      <c r="GK202" s="202"/>
      <c r="GL202" s="202"/>
      <c r="GM202" s="202"/>
      <c r="GN202" s="202"/>
      <c r="GO202" s="202"/>
      <c r="GP202" s="202"/>
      <c r="GQ202" s="202"/>
      <c r="GR202" s="202"/>
      <c r="GS202" s="202"/>
      <c r="GT202" s="202"/>
      <c r="GU202" s="202"/>
      <c r="GV202" s="202"/>
      <c r="GW202" s="202"/>
      <c r="GX202" s="202"/>
      <c r="GY202" s="202"/>
      <c r="GZ202" s="202"/>
      <c r="HA202" s="202"/>
      <c r="HB202" s="202"/>
      <c r="HC202" s="202"/>
      <c r="HD202" s="202"/>
      <c r="HE202" s="202"/>
      <c r="HF202" s="202"/>
      <c r="HG202" s="202"/>
      <c r="HH202" s="202"/>
      <c r="HI202" s="202"/>
      <c r="HJ202" s="202"/>
      <c r="HK202" s="202"/>
      <c r="HL202" s="202"/>
      <c r="HM202" s="202"/>
      <c r="HN202" s="202"/>
      <c r="HO202" s="202"/>
      <c r="HP202" s="202"/>
      <c r="HQ202" s="202"/>
      <c r="HR202" s="202"/>
      <c r="HS202" s="202"/>
      <c r="HT202" s="202"/>
      <c r="HU202" s="202"/>
      <c r="HV202" s="202"/>
      <c r="HW202" s="202"/>
      <c r="HX202" s="202"/>
      <c r="HY202" s="202"/>
      <c r="HZ202" s="202"/>
      <c r="IA202" s="202"/>
      <c r="IB202" s="202"/>
      <c r="IC202" s="202"/>
      <c r="ID202" s="202"/>
      <c r="IE202" s="202"/>
      <c r="IF202" s="202"/>
    </row>
    <row r="203" spans="1:240" ht="12.75">
      <c r="A203" s="277"/>
      <c r="B203" s="278"/>
      <c r="C203" s="202"/>
      <c r="D203" s="202"/>
      <c r="E203" s="202"/>
      <c r="F203" s="202"/>
      <c r="G203" s="202"/>
      <c r="H203" s="202"/>
      <c r="I203" s="202"/>
      <c r="J203" s="202"/>
      <c r="K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c r="BJ203" s="202"/>
      <c r="BK203" s="202"/>
      <c r="BL203" s="202"/>
      <c r="BM203" s="202"/>
      <c r="BN203" s="202"/>
      <c r="BO203" s="202"/>
      <c r="BP203" s="202"/>
      <c r="BQ203" s="202"/>
      <c r="BR203" s="202"/>
      <c r="BS203" s="202"/>
      <c r="BT203" s="202"/>
      <c r="BU203" s="202"/>
      <c r="BV203" s="202"/>
      <c r="BW203" s="202"/>
      <c r="BX203" s="202"/>
      <c r="BY203" s="202"/>
      <c r="BZ203" s="202"/>
      <c r="CA203" s="202"/>
      <c r="CB203" s="202"/>
      <c r="CC203" s="202"/>
      <c r="CD203" s="202"/>
      <c r="CE203" s="202"/>
      <c r="CF203" s="202"/>
      <c r="CG203" s="202"/>
      <c r="CH203" s="202"/>
      <c r="CI203" s="202"/>
      <c r="CJ203" s="202"/>
      <c r="CK203" s="202"/>
      <c r="CL203" s="202"/>
      <c r="CM203" s="202"/>
      <c r="CN203" s="202"/>
      <c r="CO203" s="202"/>
      <c r="CP203" s="202"/>
      <c r="CQ203" s="202"/>
      <c r="CR203" s="202"/>
      <c r="CS203" s="202"/>
      <c r="CT203" s="202"/>
      <c r="CU203" s="202"/>
      <c r="CV203" s="202"/>
      <c r="CW203" s="202"/>
      <c r="CX203" s="202"/>
      <c r="CY203" s="202"/>
      <c r="CZ203" s="202"/>
      <c r="DA203" s="202"/>
      <c r="DB203" s="202"/>
      <c r="DC203" s="202"/>
      <c r="DD203" s="202"/>
      <c r="DE203" s="202"/>
      <c r="DF203" s="202"/>
      <c r="DG203" s="202"/>
      <c r="DH203" s="202"/>
      <c r="DI203" s="202"/>
      <c r="DJ203" s="202"/>
      <c r="DK203" s="202"/>
      <c r="DL203" s="202"/>
      <c r="DM203" s="202"/>
      <c r="DN203" s="202"/>
      <c r="DO203" s="202"/>
      <c r="DP203" s="202"/>
      <c r="DQ203" s="202"/>
      <c r="DR203" s="202"/>
      <c r="DS203" s="202"/>
      <c r="DT203" s="202"/>
      <c r="DU203" s="202"/>
      <c r="DV203" s="202"/>
      <c r="DW203" s="202"/>
      <c r="DX203" s="202"/>
      <c r="DY203" s="202"/>
      <c r="DZ203" s="202"/>
      <c r="EA203" s="202"/>
      <c r="EB203" s="202"/>
      <c r="EC203" s="202"/>
      <c r="ED203" s="202"/>
      <c r="EE203" s="202"/>
      <c r="EF203" s="202"/>
      <c r="EG203" s="202"/>
      <c r="EH203" s="202"/>
      <c r="EI203" s="202"/>
      <c r="EJ203" s="202"/>
      <c r="EK203" s="202"/>
      <c r="EL203" s="202"/>
      <c r="EM203" s="202"/>
      <c r="EN203" s="202"/>
      <c r="EO203" s="202"/>
      <c r="EP203" s="202"/>
      <c r="EQ203" s="202"/>
      <c r="ER203" s="202"/>
      <c r="ES203" s="202"/>
      <c r="ET203" s="202"/>
      <c r="EU203" s="202"/>
      <c r="EV203" s="202"/>
      <c r="EW203" s="202"/>
      <c r="EX203" s="202"/>
      <c r="EY203" s="202"/>
      <c r="EZ203" s="202"/>
      <c r="FA203" s="202"/>
      <c r="FB203" s="202"/>
      <c r="FC203" s="202"/>
      <c r="FD203" s="202"/>
      <c r="FE203" s="202"/>
      <c r="FF203" s="202"/>
      <c r="FG203" s="202"/>
      <c r="FH203" s="202"/>
      <c r="FI203" s="202"/>
      <c r="FJ203" s="202"/>
      <c r="FK203" s="202"/>
      <c r="FL203" s="202"/>
      <c r="FM203" s="202"/>
      <c r="FN203" s="202"/>
      <c r="FO203" s="202"/>
      <c r="FP203" s="202"/>
      <c r="FQ203" s="202"/>
      <c r="FR203" s="202"/>
      <c r="FS203" s="202"/>
      <c r="FT203" s="202"/>
      <c r="FU203" s="202"/>
      <c r="FV203" s="202"/>
      <c r="FW203" s="202"/>
      <c r="FX203" s="202"/>
      <c r="FY203" s="202"/>
      <c r="FZ203" s="202"/>
      <c r="GA203" s="202"/>
      <c r="GB203" s="202"/>
      <c r="GC203" s="202"/>
      <c r="GD203" s="202"/>
      <c r="GE203" s="202"/>
      <c r="GF203" s="202"/>
      <c r="GG203" s="202"/>
      <c r="GH203" s="202"/>
      <c r="GI203" s="202"/>
      <c r="GJ203" s="202"/>
      <c r="GK203" s="202"/>
      <c r="GL203" s="202"/>
      <c r="GM203" s="202"/>
      <c r="GN203" s="202"/>
      <c r="GO203" s="202"/>
      <c r="GP203" s="202"/>
      <c r="GQ203" s="202"/>
      <c r="GR203" s="202"/>
      <c r="GS203" s="202"/>
      <c r="GT203" s="202"/>
      <c r="GU203" s="202"/>
      <c r="GV203" s="202"/>
      <c r="GW203" s="202"/>
      <c r="GX203" s="202"/>
      <c r="GY203" s="202"/>
      <c r="GZ203" s="202"/>
      <c r="HA203" s="202"/>
      <c r="HB203" s="202"/>
      <c r="HC203" s="202"/>
      <c r="HD203" s="202"/>
      <c r="HE203" s="202"/>
      <c r="HF203" s="202"/>
      <c r="HG203" s="202"/>
      <c r="HH203" s="202"/>
      <c r="HI203" s="202"/>
      <c r="HJ203" s="202"/>
      <c r="HK203" s="202"/>
      <c r="HL203" s="202"/>
      <c r="HM203" s="202"/>
      <c r="HN203" s="202"/>
      <c r="HO203" s="202"/>
      <c r="HP203" s="202"/>
      <c r="HQ203" s="202"/>
      <c r="HR203" s="202"/>
      <c r="HS203" s="202"/>
      <c r="HT203" s="202"/>
      <c r="HU203" s="202"/>
      <c r="HV203" s="202"/>
      <c r="HW203" s="202"/>
      <c r="HX203" s="202"/>
      <c r="HY203" s="202"/>
      <c r="HZ203" s="202"/>
      <c r="IA203" s="202"/>
      <c r="IB203" s="202"/>
      <c r="IC203" s="202"/>
      <c r="ID203" s="202"/>
      <c r="IE203" s="202"/>
      <c r="IF203" s="202"/>
    </row>
    <row r="204" spans="1:240" ht="12.75">
      <c r="A204" s="277"/>
      <c r="B204" s="278"/>
      <c r="C204" s="202"/>
      <c r="D204" s="202"/>
      <c r="E204" s="202"/>
      <c r="F204" s="202"/>
      <c r="G204" s="202"/>
      <c r="H204" s="202"/>
      <c r="I204" s="202"/>
      <c r="J204" s="202"/>
      <c r="K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2"/>
      <c r="BZ204" s="202"/>
      <c r="CA204" s="202"/>
      <c r="CB204" s="202"/>
      <c r="CC204" s="202"/>
      <c r="CD204" s="202"/>
      <c r="CE204" s="202"/>
      <c r="CF204" s="202"/>
      <c r="CG204" s="202"/>
      <c r="CH204" s="202"/>
      <c r="CI204" s="202"/>
      <c r="CJ204" s="202"/>
      <c r="CK204" s="202"/>
      <c r="CL204" s="202"/>
      <c r="CM204" s="202"/>
      <c r="CN204" s="202"/>
      <c r="CO204" s="202"/>
      <c r="CP204" s="202"/>
      <c r="CQ204" s="202"/>
      <c r="CR204" s="202"/>
      <c r="CS204" s="202"/>
      <c r="CT204" s="202"/>
      <c r="CU204" s="202"/>
      <c r="CV204" s="202"/>
      <c r="CW204" s="202"/>
      <c r="CX204" s="202"/>
      <c r="CY204" s="202"/>
      <c r="CZ204" s="202"/>
      <c r="DA204" s="202"/>
      <c r="DB204" s="202"/>
      <c r="DC204" s="202"/>
      <c r="DD204" s="202"/>
      <c r="DE204" s="202"/>
      <c r="DF204" s="202"/>
      <c r="DG204" s="202"/>
      <c r="DH204" s="202"/>
      <c r="DI204" s="202"/>
      <c r="DJ204" s="202"/>
      <c r="DK204" s="202"/>
      <c r="DL204" s="202"/>
      <c r="DM204" s="202"/>
      <c r="DN204" s="202"/>
      <c r="DO204" s="202"/>
      <c r="DP204" s="202"/>
      <c r="DQ204" s="202"/>
      <c r="DR204" s="202"/>
      <c r="DS204" s="202"/>
      <c r="DT204" s="202"/>
      <c r="DU204" s="202"/>
      <c r="DV204" s="202"/>
      <c r="DW204" s="202"/>
      <c r="DX204" s="202"/>
      <c r="DY204" s="202"/>
      <c r="DZ204" s="202"/>
      <c r="EA204" s="202"/>
      <c r="EB204" s="202"/>
      <c r="EC204" s="202"/>
      <c r="ED204" s="202"/>
      <c r="EE204" s="202"/>
      <c r="EF204" s="202"/>
      <c r="EG204" s="202"/>
      <c r="EH204" s="202"/>
      <c r="EI204" s="202"/>
      <c r="EJ204" s="202"/>
      <c r="EK204" s="202"/>
      <c r="EL204" s="202"/>
      <c r="EM204" s="202"/>
      <c r="EN204" s="202"/>
      <c r="EO204" s="202"/>
      <c r="EP204" s="202"/>
      <c r="EQ204" s="202"/>
      <c r="ER204" s="202"/>
      <c r="ES204" s="202"/>
      <c r="ET204" s="202"/>
      <c r="EU204" s="202"/>
      <c r="EV204" s="202"/>
      <c r="EW204" s="202"/>
      <c r="EX204" s="202"/>
      <c r="EY204" s="202"/>
      <c r="EZ204" s="202"/>
      <c r="FA204" s="202"/>
      <c r="FB204" s="202"/>
      <c r="FC204" s="202"/>
      <c r="FD204" s="202"/>
      <c r="FE204" s="202"/>
      <c r="FF204" s="202"/>
      <c r="FG204" s="202"/>
      <c r="FH204" s="202"/>
      <c r="FI204" s="202"/>
      <c r="FJ204" s="202"/>
      <c r="FK204" s="202"/>
      <c r="FL204" s="202"/>
      <c r="FM204" s="202"/>
      <c r="FN204" s="202"/>
      <c r="FO204" s="202"/>
      <c r="FP204" s="202"/>
      <c r="FQ204" s="202"/>
      <c r="FR204" s="202"/>
      <c r="FS204" s="202"/>
      <c r="FT204" s="202"/>
      <c r="FU204" s="202"/>
      <c r="FV204" s="202"/>
      <c r="FW204" s="202"/>
      <c r="FX204" s="202"/>
      <c r="FY204" s="202"/>
      <c r="FZ204" s="202"/>
      <c r="GA204" s="202"/>
      <c r="GB204" s="202"/>
      <c r="GC204" s="202"/>
      <c r="GD204" s="202"/>
      <c r="GE204" s="202"/>
      <c r="GF204" s="202"/>
      <c r="GG204" s="202"/>
      <c r="GH204" s="202"/>
      <c r="GI204" s="202"/>
      <c r="GJ204" s="202"/>
      <c r="GK204" s="202"/>
      <c r="GL204" s="202"/>
      <c r="GM204" s="202"/>
      <c r="GN204" s="202"/>
      <c r="GO204" s="202"/>
      <c r="GP204" s="202"/>
      <c r="GQ204" s="202"/>
      <c r="GR204" s="202"/>
      <c r="GS204" s="202"/>
      <c r="GT204" s="202"/>
      <c r="GU204" s="202"/>
      <c r="GV204" s="202"/>
      <c r="GW204" s="202"/>
      <c r="GX204" s="202"/>
      <c r="GY204" s="202"/>
      <c r="GZ204" s="202"/>
      <c r="HA204" s="202"/>
      <c r="HB204" s="202"/>
      <c r="HC204" s="202"/>
      <c r="HD204" s="202"/>
      <c r="HE204" s="202"/>
      <c r="HF204" s="202"/>
      <c r="HG204" s="202"/>
      <c r="HH204" s="202"/>
      <c r="HI204" s="202"/>
      <c r="HJ204" s="202"/>
      <c r="HK204" s="202"/>
      <c r="HL204" s="202"/>
      <c r="HM204" s="202"/>
      <c r="HN204" s="202"/>
      <c r="HO204" s="202"/>
      <c r="HP204" s="202"/>
      <c r="HQ204" s="202"/>
      <c r="HR204" s="202"/>
      <c r="HS204" s="202"/>
      <c r="HT204" s="202"/>
      <c r="HU204" s="202"/>
      <c r="HV204" s="202"/>
      <c r="HW204" s="202"/>
      <c r="HX204" s="202"/>
      <c r="HY204" s="202"/>
      <c r="HZ204" s="202"/>
      <c r="IA204" s="202"/>
      <c r="IB204" s="202"/>
      <c r="IC204" s="202"/>
      <c r="ID204" s="202"/>
      <c r="IE204" s="202"/>
      <c r="IF204" s="202"/>
    </row>
    <row r="205" spans="1:240" ht="12.75">
      <c r="A205" s="277"/>
      <c r="B205" s="278"/>
      <c r="C205" s="202"/>
      <c r="D205" s="202"/>
      <c r="E205" s="202"/>
      <c r="F205" s="202"/>
      <c r="G205" s="202"/>
      <c r="H205" s="202"/>
      <c r="I205" s="202"/>
      <c r="J205" s="202"/>
      <c r="K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2"/>
      <c r="AR205" s="202"/>
      <c r="AS205" s="202"/>
      <c r="AT205" s="202"/>
      <c r="AU205" s="202"/>
      <c r="AV205" s="202"/>
      <c r="AW205" s="202"/>
      <c r="AX205" s="202"/>
      <c r="AY205" s="202"/>
      <c r="AZ205" s="202"/>
      <c r="BA205" s="202"/>
      <c r="BB205" s="202"/>
      <c r="BC205" s="202"/>
      <c r="BD205" s="202"/>
      <c r="BE205" s="202"/>
      <c r="BF205" s="202"/>
      <c r="BG205" s="202"/>
      <c r="BH205" s="202"/>
      <c r="BI205" s="202"/>
      <c r="BJ205" s="202"/>
      <c r="BK205" s="202"/>
      <c r="BL205" s="202"/>
      <c r="BM205" s="202"/>
      <c r="BN205" s="202"/>
      <c r="BO205" s="202"/>
      <c r="BP205" s="202"/>
      <c r="BQ205" s="202"/>
      <c r="BR205" s="202"/>
      <c r="BS205" s="202"/>
      <c r="BT205" s="202"/>
      <c r="BU205" s="202"/>
      <c r="BV205" s="202"/>
      <c r="BW205" s="202"/>
      <c r="BX205" s="202"/>
      <c r="BY205" s="202"/>
      <c r="BZ205" s="202"/>
      <c r="CA205" s="202"/>
      <c r="CB205" s="202"/>
      <c r="CC205" s="202"/>
      <c r="CD205" s="202"/>
      <c r="CE205" s="202"/>
      <c r="CF205" s="202"/>
      <c r="CG205" s="202"/>
      <c r="CH205" s="202"/>
      <c r="CI205" s="202"/>
      <c r="CJ205" s="202"/>
      <c r="CK205" s="202"/>
      <c r="CL205" s="202"/>
      <c r="CM205" s="202"/>
      <c r="CN205" s="202"/>
      <c r="CO205" s="202"/>
      <c r="CP205" s="202"/>
      <c r="CQ205" s="202"/>
      <c r="CR205" s="202"/>
      <c r="CS205" s="202"/>
      <c r="CT205" s="202"/>
      <c r="CU205" s="202"/>
      <c r="CV205" s="202"/>
      <c r="CW205" s="202"/>
      <c r="CX205" s="202"/>
      <c r="CY205" s="202"/>
      <c r="CZ205" s="202"/>
      <c r="DA205" s="202"/>
      <c r="DB205" s="202"/>
      <c r="DC205" s="202"/>
      <c r="DD205" s="202"/>
      <c r="DE205" s="202"/>
      <c r="DF205" s="202"/>
      <c r="DG205" s="202"/>
      <c r="DH205" s="202"/>
      <c r="DI205" s="202"/>
      <c r="DJ205" s="202"/>
      <c r="DK205" s="202"/>
      <c r="DL205" s="202"/>
      <c r="DM205" s="202"/>
      <c r="DN205" s="202"/>
      <c r="DO205" s="202"/>
      <c r="DP205" s="202"/>
      <c r="DQ205" s="202"/>
      <c r="DR205" s="202"/>
      <c r="DS205" s="202"/>
      <c r="DT205" s="202"/>
      <c r="DU205" s="202"/>
      <c r="DV205" s="202"/>
      <c r="DW205" s="202"/>
      <c r="DX205" s="202"/>
      <c r="DY205" s="202"/>
      <c r="DZ205" s="202"/>
      <c r="EA205" s="202"/>
      <c r="EB205" s="202"/>
      <c r="EC205" s="202"/>
      <c r="ED205" s="202"/>
      <c r="EE205" s="202"/>
      <c r="EF205" s="202"/>
      <c r="EG205" s="202"/>
      <c r="EH205" s="202"/>
      <c r="EI205" s="202"/>
      <c r="EJ205" s="202"/>
      <c r="EK205" s="202"/>
      <c r="EL205" s="202"/>
      <c r="EM205" s="202"/>
      <c r="EN205" s="202"/>
      <c r="EO205" s="202"/>
      <c r="EP205" s="202"/>
      <c r="EQ205" s="202"/>
      <c r="ER205" s="202"/>
      <c r="ES205" s="202"/>
      <c r="ET205" s="202"/>
      <c r="EU205" s="202"/>
      <c r="EV205" s="202"/>
      <c r="EW205" s="202"/>
      <c r="EX205" s="202"/>
      <c r="EY205" s="202"/>
      <c r="EZ205" s="202"/>
      <c r="FA205" s="202"/>
      <c r="FB205" s="202"/>
      <c r="FC205" s="202"/>
      <c r="FD205" s="202"/>
      <c r="FE205" s="202"/>
      <c r="FF205" s="202"/>
      <c r="FG205" s="202"/>
      <c r="FH205" s="202"/>
      <c r="FI205" s="202"/>
      <c r="FJ205" s="202"/>
      <c r="FK205" s="202"/>
      <c r="FL205" s="202"/>
      <c r="FM205" s="202"/>
      <c r="FN205" s="202"/>
      <c r="FO205" s="202"/>
      <c r="FP205" s="202"/>
      <c r="FQ205" s="202"/>
      <c r="FR205" s="202"/>
      <c r="FS205" s="202"/>
      <c r="FT205" s="202"/>
      <c r="FU205" s="202"/>
      <c r="FV205" s="202"/>
      <c r="FW205" s="202"/>
      <c r="FX205" s="202"/>
      <c r="FY205" s="202"/>
      <c r="FZ205" s="202"/>
      <c r="GA205" s="202"/>
      <c r="GB205" s="202"/>
      <c r="GC205" s="202"/>
      <c r="GD205" s="202"/>
      <c r="GE205" s="202"/>
      <c r="GF205" s="202"/>
      <c r="GG205" s="202"/>
      <c r="GH205" s="202"/>
      <c r="GI205" s="202"/>
      <c r="GJ205" s="202"/>
      <c r="GK205" s="202"/>
      <c r="GL205" s="202"/>
      <c r="GM205" s="202"/>
      <c r="GN205" s="202"/>
      <c r="GO205" s="202"/>
      <c r="GP205" s="202"/>
      <c r="GQ205" s="202"/>
      <c r="GR205" s="202"/>
      <c r="GS205" s="202"/>
      <c r="GT205" s="202"/>
      <c r="GU205" s="202"/>
      <c r="GV205" s="202"/>
      <c r="GW205" s="202"/>
      <c r="GX205" s="202"/>
      <c r="GY205" s="202"/>
      <c r="GZ205" s="202"/>
      <c r="HA205" s="202"/>
      <c r="HB205" s="202"/>
      <c r="HC205" s="202"/>
      <c r="HD205" s="202"/>
      <c r="HE205" s="202"/>
      <c r="HF205" s="202"/>
      <c r="HG205" s="202"/>
      <c r="HH205" s="202"/>
      <c r="HI205" s="202"/>
      <c r="HJ205" s="202"/>
      <c r="HK205" s="202"/>
      <c r="HL205" s="202"/>
      <c r="HM205" s="202"/>
      <c r="HN205" s="202"/>
      <c r="HO205" s="202"/>
      <c r="HP205" s="202"/>
      <c r="HQ205" s="202"/>
      <c r="HR205" s="202"/>
      <c r="HS205" s="202"/>
      <c r="HT205" s="202"/>
      <c r="HU205" s="202"/>
      <c r="HV205" s="202"/>
      <c r="HW205" s="202"/>
      <c r="HX205" s="202"/>
      <c r="HY205" s="202"/>
      <c r="HZ205" s="202"/>
      <c r="IA205" s="202"/>
      <c r="IB205" s="202"/>
      <c r="IC205" s="202"/>
      <c r="ID205" s="202"/>
      <c r="IE205" s="202"/>
      <c r="IF205" s="202"/>
    </row>
    <row r="206" spans="1:240" ht="12.75">
      <c r="A206" s="277"/>
      <c r="B206" s="278"/>
      <c r="C206" s="202"/>
      <c r="D206" s="202"/>
      <c r="E206" s="202"/>
      <c r="F206" s="202"/>
      <c r="G206" s="202"/>
      <c r="H206" s="202"/>
      <c r="I206" s="202"/>
      <c r="J206" s="202"/>
      <c r="K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2"/>
      <c r="AW206" s="202"/>
      <c r="AX206" s="202"/>
      <c r="AY206" s="202"/>
      <c r="AZ206" s="202"/>
      <c r="BA206" s="202"/>
      <c r="BB206" s="202"/>
      <c r="BC206" s="202"/>
      <c r="BD206" s="202"/>
      <c r="BE206" s="202"/>
      <c r="BF206" s="202"/>
      <c r="BG206" s="202"/>
      <c r="BH206" s="202"/>
      <c r="BI206" s="202"/>
      <c r="BJ206" s="202"/>
      <c r="BK206" s="202"/>
      <c r="BL206" s="202"/>
      <c r="BM206" s="202"/>
      <c r="BN206" s="202"/>
      <c r="BO206" s="202"/>
      <c r="BP206" s="202"/>
      <c r="BQ206" s="202"/>
      <c r="BR206" s="202"/>
      <c r="BS206" s="202"/>
      <c r="BT206" s="202"/>
      <c r="BU206" s="202"/>
      <c r="BV206" s="202"/>
      <c r="BW206" s="202"/>
      <c r="BX206" s="202"/>
      <c r="BY206" s="202"/>
      <c r="BZ206" s="202"/>
      <c r="CA206" s="202"/>
      <c r="CB206" s="202"/>
      <c r="CC206" s="202"/>
      <c r="CD206" s="202"/>
      <c r="CE206" s="202"/>
      <c r="CF206" s="202"/>
      <c r="CG206" s="202"/>
      <c r="CH206" s="202"/>
      <c r="CI206" s="202"/>
      <c r="CJ206" s="202"/>
      <c r="CK206" s="202"/>
      <c r="CL206" s="202"/>
      <c r="CM206" s="202"/>
      <c r="CN206" s="202"/>
      <c r="CO206" s="202"/>
      <c r="CP206" s="202"/>
      <c r="CQ206" s="202"/>
      <c r="CR206" s="202"/>
      <c r="CS206" s="202"/>
      <c r="CT206" s="202"/>
      <c r="CU206" s="202"/>
      <c r="CV206" s="202"/>
      <c r="CW206" s="202"/>
      <c r="CX206" s="202"/>
      <c r="CY206" s="202"/>
      <c r="CZ206" s="202"/>
      <c r="DA206" s="202"/>
      <c r="DB206" s="202"/>
      <c r="DC206" s="202"/>
      <c r="DD206" s="202"/>
      <c r="DE206" s="202"/>
      <c r="DF206" s="202"/>
      <c r="DG206" s="202"/>
      <c r="DH206" s="202"/>
      <c r="DI206" s="202"/>
      <c r="DJ206" s="202"/>
      <c r="DK206" s="202"/>
      <c r="DL206" s="202"/>
      <c r="DM206" s="202"/>
      <c r="DN206" s="202"/>
      <c r="DO206" s="202"/>
      <c r="DP206" s="202"/>
      <c r="DQ206" s="202"/>
      <c r="DR206" s="202"/>
      <c r="DS206" s="202"/>
      <c r="DT206" s="202"/>
      <c r="DU206" s="202"/>
      <c r="DV206" s="202"/>
      <c r="DW206" s="202"/>
      <c r="DX206" s="202"/>
      <c r="DY206" s="202"/>
      <c r="DZ206" s="202"/>
      <c r="EA206" s="202"/>
      <c r="EB206" s="202"/>
      <c r="EC206" s="202"/>
      <c r="ED206" s="202"/>
      <c r="EE206" s="202"/>
      <c r="EF206" s="202"/>
      <c r="EG206" s="202"/>
      <c r="EH206" s="202"/>
      <c r="EI206" s="202"/>
      <c r="EJ206" s="202"/>
      <c r="EK206" s="202"/>
      <c r="EL206" s="202"/>
      <c r="EM206" s="202"/>
      <c r="EN206" s="202"/>
      <c r="EO206" s="202"/>
      <c r="EP206" s="202"/>
      <c r="EQ206" s="202"/>
      <c r="ER206" s="202"/>
      <c r="ES206" s="202"/>
      <c r="ET206" s="202"/>
      <c r="EU206" s="202"/>
      <c r="EV206" s="202"/>
      <c r="EW206" s="202"/>
      <c r="EX206" s="202"/>
      <c r="EY206" s="202"/>
      <c r="EZ206" s="202"/>
      <c r="FA206" s="202"/>
      <c r="FB206" s="202"/>
      <c r="FC206" s="202"/>
      <c r="FD206" s="202"/>
      <c r="FE206" s="202"/>
      <c r="FF206" s="202"/>
      <c r="FG206" s="202"/>
      <c r="FH206" s="202"/>
      <c r="FI206" s="202"/>
      <c r="FJ206" s="202"/>
      <c r="FK206" s="202"/>
      <c r="FL206" s="202"/>
      <c r="FM206" s="202"/>
      <c r="FN206" s="202"/>
      <c r="FO206" s="202"/>
      <c r="FP206" s="202"/>
      <c r="FQ206" s="202"/>
      <c r="FR206" s="202"/>
      <c r="FS206" s="202"/>
      <c r="FT206" s="202"/>
      <c r="FU206" s="202"/>
      <c r="FV206" s="202"/>
      <c r="FW206" s="202"/>
      <c r="FX206" s="202"/>
      <c r="FY206" s="202"/>
      <c r="FZ206" s="202"/>
      <c r="GA206" s="202"/>
      <c r="GB206" s="202"/>
      <c r="GC206" s="202"/>
      <c r="GD206" s="202"/>
      <c r="GE206" s="202"/>
      <c r="GF206" s="202"/>
      <c r="GG206" s="202"/>
      <c r="GH206" s="202"/>
      <c r="GI206" s="202"/>
      <c r="GJ206" s="202"/>
      <c r="GK206" s="202"/>
      <c r="GL206" s="202"/>
      <c r="GM206" s="202"/>
      <c r="GN206" s="202"/>
      <c r="GO206" s="202"/>
      <c r="GP206" s="202"/>
      <c r="GQ206" s="202"/>
      <c r="GR206" s="202"/>
      <c r="GS206" s="202"/>
      <c r="GT206" s="202"/>
      <c r="GU206" s="202"/>
      <c r="GV206" s="202"/>
      <c r="GW206" s="202"/>
      <c r="GX206" s="202"/>
      <c r="GY206" s="202"/>
      <c r="GZ206" s="202"/>
      <c r="HA206" s="202"/>
      <c r="HB206" s="202"/>
      <c r="HC206" s="202"/>
      <c r="HD206" s="202"/>
      <c r="HE206" s="202"/>
      <c r="HF206" s="202"/>
      <c r="HG206" s="202"/>
      <c r="HH206" s="202"/>
      <c r="HI206" s="202"/>
      <c r="HJ206" s="202"/>
      <c r="HK206" s="202"/>
      <c r="HL206" s="202"/>
      <c r="HM206" s="202"/>
      <c r="HN206" s="202"/>
      <c r="HO206" s="202"/>
      <c r="HP206" s="202"/>
      <c r="HQ206" s="202"/>
      <c r="HR206" s="202"/>
      <c r="HS206" s="202"/>
      <c r="HT206" s="202"/>
      <c r="HU206" s="202"/>
      <c r="HV206" s="202"/>
      <c r="HW206" s="202"/>
      <c r="HX206" s="202"/>
      <c r="HY206" s="202"/>
      <c r="HZ206" s="202"/>
      <c r="IA206" s="202"/>
      <c r="IB206" s="202"/>
      <c r="IC206" s="202"/>
      <c r="ID206" s="202"/>
      <c r="IE206" s="202"/>
      <c r="IF206" s="202"/>
    </row>
    <row r="207" spans="1:240" ht="12.75">
      <c r="A207" s="277"/>
      <c r="B207" s="278"/>
      <c r="C207" s="202"/>
      <c r="D207" s="202"/>
      <c r="E207" s="202"/>
      <c r="F207" s="202"/>
      <c r="G207" s="202"/>
      <c r="H207" s="202"/>
      <c r="I207" s="202"/>
      <c r="J207" s="202"/>
      <c r="K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202"/>
      <c r="AZ207" s="202"/>
      <c r="BA207" s="202"/>
      <c r="BB207" s="202"/>
      <c r="BC207" s="202"/>
      <c r="BD207" s="202"/>
      <c r="BE207" s="202"/>
      <c r="BF207" s="202"/>
      <c r="BG207" s="202"/>
      <c r="BH207" s="202"/>
      <c r="BI207" s="202"/>
      <c r="BJ207" s="202"/>
      <c r="BK207" s="202"/>
      <c r="BL207" s="202"/>
      <c r="BM207" s="202"/>
      <c r="BN207" s="202"/>
      <c r="BO207" s="202"/>
      <c r="BP207" s="202"/>
      <c r="BQ207" s="202"/>
      <c r="BR207" s="202"/>
      <c r="BS207" s="202"/>
      <c r="BT207" s="202"/>
      <c r="BU207" s="202"/>
      <c r="BV207" s="202"/>
      <c r="BW207" s="202"/>
      <c r="BX207" s="202"/>
      <c r="BY207" s="202"/>
      <c r="BZ207" s="202"/>
      <c r="CA207" s="202"/>
      <c r="CB207" s="202"/>
      <c r="CC207" s="202"/>
      <c r="CD207" s="202"/>
      <c r="CE207" s="202"/>
      <c r="CF207" s="202"/>
      <c r="CG207" s="202"/>
      <c r="CH207" s="202"/>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202"/>
      <c r="DE207" s="202"/>
      <c r="DF207" s="202"/>
      <c r="DG207" s="202"/>
      <c r="DH207" s="202"/>
      <c r="DI207" s="202"/>
      <c r="DJ207" s="202"/>
      <c r="DK207" s="202"/>
      <c r="DL207" s="202"/>
      <c r="DM207" s="202"/>
      <c r="DN207" s="202"/>
      <c r="DO207" s="202"/>
      <c r="DP207" s="202"/>
      <c r="DQ207" s="202"/>
      <c r="DR207" s="202"/>
      <c r="DS207" s="202"/>
      <c r="DT207" s="202"/>
      <c r="DU207" s="202"/>
      <c r="DV207" s="202"/>
      <c r="DW207" s="202"/>
      <c r="DX207" s="202"/>
      <c r="DY207" s="202"/>
      <c r="DZ207" s="202"/>
      <c r="EA207" s="202"/>
      <c r="EB207" s="202"/>
      <c r="EC207" s="202"/>
      <c r="ED207" s="202"/>
      <c r="EE207" s="202"/>
      <c r="EF207" s="202"/>
      <c r="EG207" s="202"/>
      <c r="EH207" s="202"/>
      <c r="EI207" s="202"/>
      <c r="EJ207" s="202"/>
      <c r="EK207" s="202"/>
      <c r="EL207" s="202"/>
      <c r="EM207" s="202"/>
      <c r="EN207" s="202"/>
      <c r="EO207" s="202"/>
      <c r="EP207" s="202"/>
      <c r="EQ207" s="202"/>
      <c r="ER207" s="202"/>
      <c r="ES207" s="202"/>
      <c r="ET207" s="202"/>
      <c r="EU207" s="202"/>
      <c r="EV207" s="202"/>
      <c r="EW207" s="202"/>
      <c r="EX207" s="202"/>
      <c r="EY207" s="202"/>
      <c r="EZ207" s="202"/>
      <c r="FA207" s="202"/>
      <c r="FB207" s="202"/>
      <c r="FC207" s="202"/>
      <c r="FD207" s="202"/>
      <c r="FE207" s="202"/>
      <c r="FF207" s="202"/>
      <c r="FG207" s="202"/>
      <c r="FH207" s="202"/>
      <c r="FI207" s="202"/>
      <c r="FJ207" s="202"/>
      <c r="FK207" s="202"/>
      <c r="FL207" s="202"/>
      <c r="FM207" s="202"/>
      <c r="FN207" s="202"/>
      <c r="FO207" s="202"/>
      <c r="FP207" s="202"/>
      <c r="FQ207" s="202"/>
      <c r="FR207" s="202"/>
      <c r="FS207" s="202"/>
      <c r="FT207" s="202"/>
      <c r="FU207" s="202"/>
      <c r="FV207" s="202"/>
      <c r="FW207" s="202"/>
      <c r="FX207" s="202"/>
      <c r="FY207" s="202"/>
      <c r="FZ207" s="202"/>
      <c r="GA207" s="202"/>
      <c r="GB207" s="202"/>
      <c r="GC207" s="202"/>
      <c r="GD207" s="202"/>
      <c r="GE207" s="202"/>
      <c r="GF207" s="202"/>
      <c r="GG207" s="202"/>
      <c r="GH207" s="202"/>
      <c r="GI207" s="202"/>
      <c r="GJ207" s="202"/>
      <c r="GK207" s="202"/>
      <c r="GL207" s="202"/>
      <c r="GM207" s="202"/>
      <c r="GN207" s="202"/>
      <c r="GO207" s="202"/>
      <c r="GP207" s="202"/>
      <c r="GQ207" s="202"/>
      <c r="GR207" s="202"/>
      <c r="GS207" s="202"/>
      <c r="GT207" s="202"/>
      <c r="GU207" s="202"/>
      <c r="GV207" s="202"/>
      <c r="GW207" s="202"/>
      <c r="GX207" s="202"/>
      <c r="GY207" s="202"/>
      <c r="GZ207" s="202"/>
      <c r="HA207" s="202"/>
      <c r="HB207" s="202"/>
      <c r="HC207" s="202"/>
      <c r="HD207" s="202"/>
      <c r="HE207" s="202"/>
      <c r="HF207" s="202"/>
      <c r="HG207" s="202"/>
      <c r="HH207" s="202"/>
      <c r="HI207" s="202"/>
      <c r="HJ207" s="202"/>
      <c r="HK207" s="202"/>
      <c r="HL207" s="202"/>
      <c r="HM207" s="202"/>
      <c r="HN207" s="202"/>
      <c r="HO207" s="202"/>
      <c r="HP207" s="202"/>
      <c r="HQ207" s="202"/>
      <c r="HR207" s="202"/>
      <c r="HS207" s="202"/>
      <c r="HT207" s="202"/>
      <c r="HU207" s="202"/>
      <c r="HV207" s="202"/>
      <c r="HW207" s="202"/>
      <c r="HX207" s="202"/>
      <c r="HY207" s="202"/>
      <c r="HZ207" s="202"/>
      <c r="IA207" s="202"/>
      <c r="IB207" s="202"/>
      <c r="IC207" s="202"/>
      <c r="ID207" s="202"/>
      <c r="IE207" s="202"/>
      <c r="IF207" s="202"/>
    </row>
    <row r="208" spans="1:240" ht="12.75">
      <c r="A208" s="277"/>
      <c r="B208" s="278"/>
      <c r="C208" s="202"/>
      <c r="D208" s="202"/>
      <c r="E208" s="202"/>
      <c r="F208" s="202"/>
      <c r="G208" s="202"/>
      <c r="H208" s="202"/>
      <c r="I208" s="202"/>
      <c r="J208" s="202"/>
      <c r="K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2"/>
      <c r="AX208" s="202"/>
      <c r="AY208" s="202"/>
      <c r="AZ208" s="202"/>
      <c r="BA208" s="202"/>
      <c r="BB208" s="202"/>
      <c r="BC208" s="202"/>
      <c r="BD208" s="202"/>
      <c r="BE208" s="202"/>
      <c r="BF208" s="202"/>
      <c r="BG208" s="202"/>
      <c r="BH208" s="202"/>
      <c r="BI208" s="202"/>
      <c r="BJ208" s="202"/>
      <c r="BK208" s="202"/>
      <c r="BL208" s="202"/>
      <c r="BM208" s="202"/>
      <c r="BN208" s="202"/>
      <c r="BO208" s="202"/>
      <c r="BP208" s="202"/>
      <c r="BQ208" s="202"/>
      <c r="BR208" s="202"/>
      <c r="BS208" s="202"/>
      <c r="BT208" s="202"/>
      <c r="BU208" s="202"/>
      <c r="BV208" s="202"/>
      <c r="BW208" s="202"/>
      <c r="BX208" s="202"/>
      <c r="BY208" s="202"/>
      <c r="BZ208" s="202"/>
      <c r="CA208" s="202"/>
      <c r="CB208" s="202"/>
      <c r="CC208" s="202"/>
      <c r="CD208" s="202"/>
      <c r="CE208" s="202"/>
      <c r="CF208" s="202"/>
      <c r="CG208" s="202"/>
      <c r="CH208" s="202"/>
      <c r="CI208" s="202"/>
      <c r="CJ208" s="202"/>
      <c r="CK208" s="202"/>
      <c r="CL208" s="202"/>
      <c r="CM208" s="202"/>
      <c r="CN208" s="202"/>
      <c r="CO208" s="202"/>
      <c r="CP208" s="202"/>
      <c r="CQ208" s="202"/>
      <c r="CR208" s="202"/>
      <c r="CS208" s="202"/>
      <c r="CT208" s="202"/>
      <c r="CU208" s="202"/>
      <c r="CV208" s="202"/>
      <c r="CW208" s="202"/>
      <c r="CX208" s="202"/>
      <c r="CY208" s="202"/>
      <c r="CZ208" s="202"/>
      <c r="DA208" s="202"/>
      <c r="DB208" s="202"/>
      <c r="DC208" s="202"/>
      <c r="DD208" s="202"/>
      <c r="DE208" s="202"/>
      <c r="DF208" s="202"/>
      <c r="DG208" s="202"/>
      <c r="DH208" s="202"/>
      <c r="DI208" s="202"/>
      <c r="DJ208" s="202"/>
      <c r="DK208" s="202"/>
      <c r="DL208" s="202"/>
      <c r="DM208" s="202"/>
      <c r="DN208" s="202"/>
      <c r="DO208" s="202"/>
      <c r="DP208" s="202"/>
      <c r="DQ208" s="202"/>
      <c r="DR208" s="202"/>
      <c r="DS208" s="202"/>
      <c r="DT208" s="202"/>
      <c r="DU208" s="202"/>
      <c r="DV208" s="202"/>
      <c r="DW208" s="202"/>
      <c r="DX208" s="202"/>
      <c r="DY208" s="202"/>
      <c r="DZ208" s="202"/>
      <c r="EA208" s="202"/>
      <c r="EB208" s="202"/>
      <c r="EC208" s="202"/>
      <c r="ED208" s="202"/>
      <c r="EE208" s="202"/>
      <c r="EF208" s="202"/>
      <c r="EG208" s="202"/>
      <c r="EH208" s="202"/>
      <c r="EI208" s="202"/>
      <c r="EJ208" s="202"/>
      <c r="EK208" s="202"/>
      <c r="EL208" s="202"/>
      <c r="EM208" s="202"/>
      <c r="EN208" s="202"/>
      <c r="EO208" s="202"/>
      <c r="EP208" s="202"/>
      <c r="EQ208" s="202"/>
      <c r="ER208" s="202"/>
      <c r="ES208" s="202"/>
      <c r="ET208" s="202"/>
      <c r="EU208" s="202"/>
      <c r="EV208" s="202"/>
      <c r="EW208" s="202"/>
      <c r="EX208" s="202"/>
      <c r="EY208" s="202"/>
      <c r="EZ208" s="202"/>
      <c r="FA208" s="202"/>
      <c r="FB208" s="202"/>
      <c r="FC208" s="202"/>
      <c r="FD208" s="202"/>
      <c r="FE208" s="202"/>
      <c r="FF208" s="202"/>
      <c r="FG208" s="202"/>
      <c r="FH208" s="202"/>
      <c r="FI208" s="202"/>
      <c r="FJ208" s="202"/>
      <c r="FK208" s="202"/>
      <c r="FL208" s="202"/>
      <c r="FM208" s="202"/>
      <c r="FN208" s="202"/>
      <c r="FO208" s="202"/>
      <c r="FP208" s="202"/>
      <c r="FQ208" s="202"/>
      <c r="FR208" s="202"/>
      <c r="FS208" s="202"/>
      <c r="FT208" s="202"/>
      <c r="FU208" s="202"/>
      <c r="FV208" s="202"/>
      <c r="FW208" s="202"/>
      <c r="FX208" s="202"/>
      <c r="FY208" s="202"/>
      <c r="FZ208" s="202"/>
      <c r="GA208" s="202"/>
      <c r="GB208" s="202"/>
      <c r="GC208" s="202"/>
      <c r="GD208" s="202"/>
      <c r="GE208" s="202"/>
      <c r="GF208" s="202"/>
      <c r="GG208" s="202"/>
      <c r="GH208" s="202"/>
      <c r="GI208" s="202"/>
      <c r="GJ208" s="202"/>
      <c r="GK208" s="202"/>
      <c r="GL208" s="202"/>
      <c r="GM208" s="202"/>
      <c r="GN208" s="202"/>
      <c r="GO208" s="202"/>
      <c r="GP208" s="202"/>
      <c r="GQ208" s="202"/>
      <c r="GR208" s="202"/>
      <c r="GS208" s="202"/>
      <c r="GT208" s="202"/>
      <c r="GU208" s="202"/>
      <c r="GV208" s="202"/>
      <c r="GW208" s="202"/>
      <c r="GX208" s="202"/>
      <c r="GY208" s="202"/>
      <c r="GZ208" s="202"/>
      <c r="HA208" s="202"/>
      <c r="HB208" s="202"/>
      <c r="HC208" s="202"/>
      <c r="HD208" s="202"/>
      <c r="HE208" s="202"/>
      <c r="HF208" s="202"/>
      <c r="HG208" s="202"/>
      <c r="HH208" s="202"/>
      <c r="HI208" s="202"/>
      <c r="HJ208" s="202"/>
      <c r="HK208" s="202"/>
      <c r="HL208" s="202"/>
      <c r="HM208" s="202"/>
      <c r="HN208" s="202"/>
      <c r="HO208" s="202"/>
      <c r="HP208" s="202"/>
      <c r="HQ208" s="202"/>
      <c r="HR208" s="202"/>
      <c r="HS208" s="202"/>
      <c r="HT208" s="202"/>
      <c r="HU208" s="202"/>
      <c r="HV208" s="202"/>
      <c r="HW208" s="202"/>
      <c r="HX208" s="202"/>
      <c r="HY208" s="202"/>
      <c r="HZ208" s="202"/>
      <c r="IA208" s="202"/>
      <c r="IB208" s="202"/>
      <c r="IC208" s="202"/>
      <c r="ID208" s="202"/>
      <c r="IE208" s="202"/>
      <c r="IF208" s="202"/>
    </row>
    <row r="209" spans="1:240" ht="12.75">
      <c r="A209" s="277"/>
      <c r="B209" s="278"/>
      <c r="C209" s="202"/>
      <c r="D209" s="202"/>
      <c r="E209" s="202"/>
      <c r="F209" s="202"/>
      <c r="G209" s="202"/>
      <c r="H209" s="202"/>
      <c r="I209" s="202"/>
      <c r="J209" s="202"/>
      <c r="K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2"/>
      <c r="AS209" s="202"/>
      <c r="AT209" s="202"/>
      <c r="AU209" s="202"/>
      <c r="AV209" s="202"/>
      <c r="AW209" s="202"/>
      <c r="AX209" s="202"/>
      <c r="AY209" s="202"/>
      <c r="AZ209" s="202"/>
      <c r="BA209" s="202"/>
      <c r="BB209" s="202"/>
      <c r="BC209" s="202"/>
      <c r="BD209" s="202"/>
      <c r="BE209" s="202"/>
      <c r="BF209" s="202"/>
      <c r="BG209" s="202"/>
      <c r="BH209" s="202"/>
      <c r="BI209" s="202"/>
      <c r="BJ209" s="202"/>
      <c r="BK209" s="202"/>
      <c r="BL209" s="202"/>
      <c r="BM209" s="202"/>
      <c r="BN209" s="202"/>
      <c r="BO209" s="202"/>
      <c r="BP209" s="202"/>
      <c r="BQ209" s="202"/>
      <c r="BR209" s="202"/>
      <c r="BS209" s="202"/>
      <c r="BT209" s="202"/>
      <c r="BU209" s="202"/>
      <c r="BV209" s="202"/>
      <c r="BW209" s="202"/>
      <c r="BX209" s="202"/>
      <c r="BY209" s="202"/>
      <c r="BZ209" s="202"/>
      <c r="CA209" s="202"/>
      <c r="CB209" s="202"/>
      <c r="CC209" s="202"/>
      <c r="CD209" s="202"/>
      <c r="CE209" s="202"/>
      <c r="CF209" s="202"/>
      <c r="CG209" s="202"/>
      <c r="CH209" s="202"/>
      <c r="CI209" s="202"/>
      <c r="CJ209" s="202"/>
      <c r="CK209" s="202"/>
      <c r="CL209" s="202"/>
      <c r="CM209" s="202"/>
      <c r="CN209" s="202"/>
      <c r="CO209" s="202"/>
      <c r="CP209" s="202"/>
      <c r="CQ209" s="202"/>
      <c r="CR209" s="202"/>
      <c r="CS209" s="202"/>
      <c r="CT209" s="202"/>
      <c r="CU209" s="202"/>
      <c r="CV209" s="202"/>
      <c r="CW209" s="202"/>
      <c r="CX209" s="202"/>
      <c r="CY209" s="202"/>
      <c r="CZ209" s="202"/>
      <c r="DA209" s="202"/>
      <c r="DB209" s="202"/>
      <c r="DC209" s="202"/>
      <c r="DD209" s="202"/>
      <c r="DE209" s="202"/>
      <c r="DF209" s="202"/>
      <c r="DG209" s="202"/>
      <c r="DH209" s="202"/>
      <c r="DI209" s="202"/>
      <c r="DJ209" s="202"/>
      <c r="DK209" s="202"/>
      <c r="DL209" s="202"/>
      <c r="DM209" s="202"/>
      <c r="DN209" s="202"/>
      <c r="DO209" s="202"/>
      <c r="DP209" s="202"/>
      <c r="DQ209" s="202"/>
      <c r="DR209" s="202"/>
      <c r="DS209" s="202"/>
      <c r="DT209" s="202"/>
      <c r="DU209" s="202"/>
      <c r="DV209" s="202"/>
      <c r="DW209" s="202"/>
      <c r="DX209" s="202"/>
      <c r="DY209" s="202"/>
      <c r="DZ209" s="202"/>
      <c r="EA209" s="202"/>
      <c r="EB209" s="202"/>
      <c r="EC209" s="202"/>
      <c r="ED209" s="202"/>
      <c r="EE209" s="202"/>
      <c r="EF209" s="202"/>
      <c r="EG209" s="202"/>
      <c r="EH209" s="202"/>
      <c r="EI209" s="202"/>
      <c r="EJ209" s="202"/>
      <c r="EK209" s="202"/>
      <c r="EL209" s="202"/>
      <c r="EM209" s="202"/>
      <c r="EN209" s="202"/>
      <c r="EO209" s="202"/>
      <c r="EP209" s="202"/>
      <c r="EQ209" s="202"/>
      <c r="ER209" s="202"/>
      <c r="ES209" s="202"/>
      <c r="ET209" s="202"/>
      <c r="EU209" s="202"/>
      <c r="EV209" s="202"/>
      <c r="EW209" s="202"/>
      <c r="EX209" s="202"/>
      <c r="EY209" s="202"/>
      <c r="EZ209" s="202"/>
      <c r="FA209" s="202"/>
      <c r="FB209" s="202"/>
      <c r="FC209" s="202"/>
      <c r="FD209" s="202"/>
      <c r="FE209" s="202"/>
      <c r="FF209" s="202"/>
      <c r="FG209" s="202"/>
      <c r="FH209" s="202"/>
      <c r="FI209" s="202"/>
      <c r="FJ209" s="202"/>
      <c r="FK209" s="202"/>
      <c r="FL209" s="202"/>
      <c r="FM209" s="202"/>
      <c r="FN209" s="202"/>
      <c r="FO209" s="202"/>
      <c r="FP209" s="202"/>
      <c r="FQ209" s="202"/>
      <c r="FR209" s="202"/>
      <c r="FS209" s="202"/>
      <c r="FT209" s="202"/>
      <c r="FU209" s="202"/>
      <c r="FV209" s="202"/>
      <c r="FW209" s="202"/>
      <c r="FX209" s="202"/>
      <c r="FY209" s="202"/>
      <c r="FZ209" s="202"/>
      <c r="GA209" s="202"/>
      <c r="GB209" s="202"/>
      <c r="GC209" s="202"/>
      <c r="GD209" s="202"/>
      <c r="GE209" s="202"/>
      <c r="GF209" s="202"/>
      <c r="GG209" s="202"/>
      <c r="GH209" s="202"/>
      <c r="GI209" s="202"/>
      <c r="GJ209" s="202"/>
      <c r="GK209" s="202"/>
      <c r="GL209" s="202"/>
      <c r="GM209" s="202"/>
      <c r="GN209" s="202"/>
      <c r="GO209" s="202"/>
      <c r="GP209" s="202"/>
      <c r="GQ209" s="202"/>
      <c r="GR209" s="202"/>
      <c r="GS209" s="202"/>
      <c r="GT209" s="202"/>
      <c r="GU209" s="202"/>
      <c r="GV209" s="202"/>
      <c r="GW209" s="202"/>
      <c r="GX209" s="202"/>
      <c r="GY209" s="202"/>
      <c r="GZ209" s="202"/>
      <c r="HA209" s="202"/>
      <c r="HB209" s="202"/>
      <c r="HC209" s="202"/>
      <c r="HD209" s="202"/>
      <c r="HE209" s="202"/>
      <c r="HF209" s="202"/>
      <c r="HG209" s="202"/>
      <c r="HH209" s="202"/>
      <c r="HI209" s="202"/>
      <c r="HJ209" s="202"/>
      <c r="HK209" s="202"/>
      <c r="HL209" s="202"/>
      <c r="HM209" s="202"/>
      <c r="HN209" s="202"/>
      <c r="HO209" s="202"/>
      <c r="HP209" s="202"/>
      <c r="HQ209" s="202"/>
      <c r="HR209" s="202"/>
      <c r="HS209" s="202"/>
      <c r="HT209" s="202"/>
      <c r="HU209" s="202"/>
      <c r="HV209" s="202"/>
      <c r="HW209" s="202"/>
      <c r="HX209" s="202"/>
      <c r="HY209" s="202"/>
      <c r="HZ209" s="202"/>
      <c r="IA209" s="202"/>
      <c r="IB209" s="202"/>
      <c r="IC209" s="202"/>
      <c r="ID209" s="202"/>
      <c r="IE209" s="202"/>
      <c r="IF209" s="202"/>
    </row>
  </sheetData>
  <sheetProtection/>
  <mergeCells count="5">
    <mergeCell ref="I153:K153"/>
    <mergeCell ref="C139:E139"/>
    <mergeCell ref="C140:E140"/>
    <mergeCell ref="I147:K147"/>
    <mergeCell ref="I148:K148"/>
  </mergeCells>
  <printOptions/>
  <pageMargins left="0.68" right="0.25" top="0.5" bottom="0.25" header="0.25" footer="0.25"/>
  <pageSetup horizontalDpi="300" verticalDpi="300" orientation="portrait" paperSize="9" r:id="rId1"/>
  <headerFooter alignWithMargins="0">
    <oddFooter xml:space="preserve">&amp;L&amp;"VNI-Times,Italic"&amp;9Caùc thuyeát minh baùo caùo taøi chính laø phaàn khoâng theå taùch rôøi cuûa baùo caùo naøy&amp;R&amp;"VNI-Times,Italic"&amp;9Trang &amp;P+3 </oddFooter>
  </headerFooter>
</worksheet>
</file>

<file path=xl/worksheets/sheet7.xml><?xml version="1.0" encoding="utf-8"?>
<worksheet xmlns="http://schemas.openxmlformats.org/spreadsheetml/2006/main" xmlns:r="http://schemas.openxmlformats.org/officeDocument/2006/relationships">
  <dimension ref="A1:IL61"/>
  <sheetViews>
    <sheetView zoomScalePageLayoutView="0" workbookViewId="0" topLeftCell="A1">
      <selection activeCell="A1" sqref="A1"/>
    </sheetView>
  </sheetViews>
  <sheetFormatPr defaultColWidth="9.140625" defaultRowHeight="12.75"/>
  <cols>
    <col min="1" max="1" width="3.7109375" style="279" customWidth="1"/>
    <col min="2" max="2" width="43.00390625" style="280" customWidth="1"/>
    <col min="3" max="3" width="0.71875" style="281" customWidth="1"/>
    <col min="4" max="4" width="6.421875" style="243" customWidth="1"/>
    <col min="5" max="5" width="0.71875" style="282" customWidth="1"/>
    <col min="6" max="6" width="7.8515625" style="282" customWidth="1"/>
    <col min="7" max="7" width="0.71875" style="282" customWidth="1"/>
    <col min="8" max="8" width="16.57421875" style="283" customWidth="1"/>
    <col min="9" max="9" width="0.71875" style="284" customWidth="1"/>
    <col min="10" max="10" width="16.8515625" style="283" customWidth="1"/>
    <col min="11" max="16384" width="9.140625" style="280" customWidth="1"/>
  </cols>
  <sheetData>
    <row r="1" spans="1:246" s="198" customFormat="1" ht="19.5" customHeight="1">
      <c r="A1" s="792" t="s">
        <v>502</v>
      </c>
      <c r="B1" s="204"/>
      <c r="E1" s="199"/>
      <c r="G1" s="285"/>
      <c r="I1" s="200"/>
      <c r="J1" s="286" t="s">
        <v>1361</v>
      </c>
      <c r="K1" s="202"/>
      <c r="IE1" s="202"/>
      <c r="IF1" s="202"/>
      <c r="IG1" s="202"/>
      <c r="IH1" s="202"/>
      <c r="II1" s="202"/>
      <c r="IJ1" s="202"/>
      <c r="IK1" s="202"/>
      <c r="IL1" s="202"/>
    </row>
    <row r="2" spans="1:246" s="198" customFormat="1" ht="9.75" customHeight="1">
      <c r="A2" s="792"/>
      <c r="B2" s="204"/>
      <c r="E2" s="199"/>
      <c r="G2" s="285"/>
      <c r="I2" s="200"/>
      <c r="J2" s="286"/>
      <c r="K2" s="202"/>
      <c r="IE2" s="202"/>
      <c r="IF2" s="202"/>
      <c r="IG2" s="202"/>
      <c r="IH2" s="202"/>
      <c r="II2" s="202"/>
      <c r="IJ2" s="202"/>
      <c r="IK2" s="202"/>
      <c r="IL2" s="202"/>
    </row>
    <row r="3" spans="1:10" ht="24.75" customHeight="1">
      <c r="A3" s="287" t="s">
        <v>69</v>
      </c>
      <c r="C3" s="288"/>
      <c r="D3" s="289"/>
      <c r="E3" s="290"/>
      <c r="F3" s="290"/>
      <c r="G3" s="290"/>
      <c r="H3" s="209"/>
      <c r="I3" s="209"/>
      <c r="J3" s="209"/>
    </row>
    <row r="4" spans="1:10" ht="19.5" customHeight="1">
      <c r="A4" s="948" t="s">
        <v>10</v>
      </c>
      <c r="C4" s="288"/>
      <c r="D4" s="289"/>
      <c r="E4" s="290"/>
      <c r="F4" s="290"/>
      <c r="G4" s="290"/>
      <c r="J4" s="934" t="s">
        <v>1216</v>
      </c>
    </row>
    <row r="5" spans="1:10" ht="3.75" customHeight="1">
      <c r="A5" s="935"/>
      <c r="B5" s="291"/>
      <c r="C5" s="292"/>
      <c r="D5" s="293"/>
      <c r="E5" s="294"/>
      <c r="F5" s="294"/>
      <c r="G5" s="294"/>
      <c r="H5" s="295"/>
      <c r="I5" s="296"/>
      <c r="J5" s="297"/>
    </row>
    <row r="6" spans="2:10" ht="19.5" customHeight="1">
      <c r="B6" s="298"/>
      <c r="C6" s="288"/>
      <c r="D6" s="299"/>
      <c r="E6" s="300"/>
      <c r="F6" s="938"/>
      <c r="G6" s="300"/>
      <c r="H6" s="301"/>
      <c r="I6" s="300"/>
      <c r="J6" s="301"/>
    </row>
    <row r="7" spans="1:10" s="303" customFormat="1" ht="34.5" customHeight="1">
      <c r="A7" s="1086" t="s">
        <v>1362</v>
      </c>
      <c r="B7" s="1086"/>
      <c r="C7" s="906"/>
      <c r="D7" s="227" t="s">
        <v>1218</v>
      </c>
      <c r="E7" s="228"/>
      <c r="F7" s="936" t="s">
        <v>1219</v>
      </c>
      <c r="G7" s="906"/>
      <c r="H7" s="949" t="s">
        <v>7</v>
      </c>
      <c r="I7" s="950"/>
      <c r="J7" s="949" t="s">
        <v>6</v>
      </c>
    </row>
    <row r="8" spans="1:10" s="303" customFormat="1" ht="9.75" customHeight="1">
      <c r="A8" s="906"/>
      <c r="B8" s="906"/>
      <c r="C8" s="906"/>
      <c r="D8" s="227"/>
      <c r="E8" s="228"/>
      <c r="F8" s="936"/>
      <c r="G8" s="906"/>
      <c r="H8" s="949"/>
      <c r="I8" s="950"/>
      <c r="J8" s="949"/>
    </row>
    <row r="9" spans="1:10" s="2" customFormat="1" ht="15.75" customHeight="1">
      <c r="A9" s="235" t="s">
        <v>1226</v>
      </c>
      <c r="B9" s="304" t="s">
        <v>1363</v>
      </c>
      <c r="C9" s="305"/>
      <c r="D9" s="306" t="s">
        <v>1364</v>
      </c>
      <c r="E9" s="307"/>
      <c r="F9" s="307" t="s">
        <v>21</v>
      </c>
      <c r="G9" s="307"/>
      <c r="H9" s="308">
        <v>38264058389</v>
      </c>
      <c r="I9" s="309"/>
      <c r="J9" s="308">
        <v>35307301951</v>
      </c>
    </row>
    <row r="10" spans="1:10" s="2" customFormat="1" ht="15.75" customHeight="1">
      <c r="A10" s="235" t="s">
        <v>1228</v>
      </c>
      <c r="B10" s="2" t="s">
        <v>1365</v>
      </c>
      <c r="C10" s="310"/>
      <c r="D10" s="306" t="s">
        <v>1366</v>
      </c>
      <c r="E10" s="307"/>
      <c r="F10" s="307"/>
      <c r="G10" s="307"/>
      <c r="H10" s="308">
        <v>0</v>
      </c>
      <c r="I10" s="323"/>
      <c r="J10" s="308">
        <v>0</v>
      </c>
    </row>
    <row r="11" spans="1:10" s="16" customFormat="1" ht="15.75" customHeight="1">
      <c r="A11" s="235" t="s">
        <v>1240</v>
      </c>
      <c r="B11" s="304" t="s">
        <v>1367</v>
      </c>
      <c r="C11" s="312"/>
      <c r="D11" s="306">
        <v>10</v>
      </c>
      <c r="E11" s="313"/>
      <c r="F11" s="307" t="s">
        <v>22</v>
      </c>
      <c r="G11" s="313"/>
      <c r="H11" s="308">
        <v>38264058389</v>
      </c>
      <c r="I11" s="309"/>
      <c r="J11" s="308">
        <v>35307301951</v>
      </c>
    </row>
    <row r="12" spans="1:10" s="2" customFormat="1" ht="15.75" customHeight="1">
      <c r="A12" s="235" t="s">
        <v>1242</v>
      </c>
      <c r="B12" s="304" t="s">
        <v>1368</v>
      </c>
      <c r="C12" s="305"/>
      <c r="D12" s="306">
        <v>11</v>
      </c>
      <c r="E12" s="307"/>
      <c r="F12" s="307" t="s">
        <v>1721</v>
      </c>
      <c r="G12" s="307"/>
      <c r="H12" s="308">
        <v>20216210943</v>
      </c>
      <c r="I12" s="309"/>
      <c r="J12" s="308">
        <v>18206222651</v>
      </c>
    </row>
    <row r="13" spans="1:10" s="16" customFormat="1" ht="15.75" customHeight="1">
      <c r="A13" s="313" t="s">
        <v>71</v>
      </c>
      <c r="B13" s="314" t="s">
        <v>1369</v>
      </c>
      <c r="C13" s="312"/>
      <c r="D13" s="315">
        <v>20</v>
      </c>
      <c r="E13" s="313"/>
      <c r="F13" s="307"/>
      <c r="G13" s="313"/>
      <c r="H13" s="316">
        <v>18047847446</v>
      </c>
      <c r="I13" s="317"/>
      <c r="J13" s="316">
        <v>17101079300</v>
      </c>
    </row>
    <row r="14" spans="1:10" s="2" customFormat="1" ht="15.75" customHeight="1">
      <c r="A14" s="313"/>
      <c r="B14" s="314" t="s">
        <v>1370</v>
      </c>
      <c r="C14" s="312"/>
      <c r="D14" s="315"/>
      <c r="E14" s="313"/>
      <c r="F14" s="313"/>
      <c r="G14" s="313"/>
      <c r="H14" s="316"/>
      <c r="I14" s="317"/>
      <c r="J14" s="316"/>
    </row>
    <row r="15" spans="1:10" s="2" customFormat="1" ht="24.75" customHeight="1">
      <c r="A15" s="307" t="s">
        <v>73</v>
      </c>
      <c r="B15" s="304" t="s">
        <v>1371</v>
      </c>
      <c r="C15" s="305"/>
      <c r="D15" s="306" t="s">
        <v>1372</v>
      </c>
      <c r="E15" s="307"/>
      <c r="F15" s="307" t="s">
        <v>23</v>
      </c>
      <c r="G15" s="307"/>
      <c r="H15" s="308">
        <v>2983482909</v>
      </c>
      <c r="I15" s="318"/>
      <c r="J15" s="308">
        <v>4105223592</v>
      </c>
    </row>
    <row r="16" spans="1:10" s="2" customFormat="1" ht="15.75" customHeight="1">
      <c r="A16" s="307" t="s">
        <v>1373</v>
      </c>
      <c r="B16" s="304" t="s">
        <v>1199</v>
      </c>
      <c r="C16" s="305"/>
      <c r="D16" s="306">
        <v>22</v>
      </c>
      <c r="E16" s="307"/>
      <c r="F16" s="307"/>
      <c r="G16" s="307"/>
      <c r="H16" s="308">
        <v>0</v>
      </c>
      <c r="I16" s="309"/>
      <c r="J16" s="308">
        <v>0</v>
      </c>
    </row>
    <row r="17" spans="1:10" s="324" customFormat="1" ht="15.75" customHeight="1">
      <c r="A17" s="319"/>
      <c r="B17" s="320" t="s">
        <v>1374</v>
      </c>
      <c r="C17" s="310"/>
      <c r="D17" s="321">
        <v>23</v>
      </c>
      <c r="E17" s="319"/>
      <c r="F17" s="307"/>
      <c r="G17" s="319"/>
      <c r="H17" s="322">
        <v>0</v>
      </c>
      <c r="I17" s="323"/>
      <c r="J17" s="308">
        <v>0</v>
      </c>
    </row>
    <row r="18" spans="1:10" s="2" customFormat="1" ht="15.75" customHeight="1">
      <c r="A18" s="307" t="s">
        <v>1375</v>
      </c>
      <c r="B18" s="304" t="s">
        <v>1200</v>
      </c>
      <c r="C18" s="305"/>
      <c r="D18" s="306">
        <v>24</v>
      </c>
      <c r="E18" s="307"/>
      <c r="F18" s="307"/>
      <c r="G18" s="307"/>
      <c r="H18" s="308">
        <v>0</v>
      </c>
      <c r="I18" s="309"/>
      <c r="J18" s="308">
        <v>0</v>
      </c>
    </row>
    <row r="19" spans="1:10" s="2" customFormat="1" ht="15.75" customHeight="1">
      <c r="A19" s="307" t="s">
        <v>1376</v>
      </c>
      <c r="B19" s="304" t="s">
        <v>1377</v>
      </c>
      <c r="C19" s="305"/>
      <c r="D19" s="306">
        <v>25</v>
      </c>
      <c r="E19" s="307"/>
      <c r="F19" s="307" t="s">
        <v>24</v>
      </c>
      <c r="G19" s="307"/>
      <c r="H19" s="308">
        <v>4258241813</v>
      </c>
      <c r="I19" s="309"/>
      <c r="J19" s="308">
        <v>3906599524</v>
      </c>
    </row>
    <row r="20" spans="1:10" s="2" customFormat="1" ht="15.75" customHeight="1">
      <c r="A20" s="313" t="s">
        <v>1378</v>
      </c>
      <c r="B20" s="314" t="s">
        <v>1379</v>
      </c>
      <c r="C20" s="312"/>
      <c r="D20" s="315">
        <v>30</v>
      </c>
      <c r="E20" s="313"/>
      <c r="F20" s="313"/>
      <c r="G20" s="313"/>
      <c r="H20" s="316">
        <v>16773088542</v>
      </c>
      <c r="I20" s="317">
        <v>0</v>
      </c>
      <c r="J20" s="316">
        <v>17299703368</v>
      </c>
    </row>
    <row r="21" spans="1:10" s="2" customFormat="1" ht="15.75" customHeight="1">
      <c r="A21" s="313"/>
      <c r="B21" s="314" t="s">
        <v>1380</v>
      </c>
      <c r="C21" s="312"/>
      <c r="D21" s="315"/>
      <c r="E21" s="313"/>
      <c r="F21" s="313"/>
      <c r="G21" s="313"/>
      <c r="H21" s="316"/>
      <c r="I21" s="317"/>
      <c r="J21" s="316"/>
    </row>
    <row r="22" spans="1:10" s="2" customFormat="1" ht="24.75" customHeight="1">
      <c r="A22" s="307" t="s">
        <v>1381</v>
      </c>
      <c r="B22" s="304" t="s">
        <v>1202</v>
      </c>
      <c r="C22" s="305"/>
      <c r="D22" s="306">
        <v>31</v>
      </c>
      <c r="E22" s="307"/>
      <c r="F22" s="307" t="s">
        <v>25</v>
      </c>
      <c r="G22" s="307"/>
      <c r="H22" s="308">
        <v>629066909</v>
      </c>
      <c r="I22" s="309"/>
      <c r="J22" s="308">
        <v>605931151</v>
      </c>
    </row>
    <row r="23" spans="1:10" s="2" customFormat="1" ht="15.75" customHeight="1">
      <c r="A23" s="307" t="s">
        <v>1382</v>
      </c>
      <c r="B23" s="304" t="s">
        <v>1203</v>
      </c>
      <c r="C23" s="305"/>
      <c r="D23" s="306">
        <v>32</v>
      </c>
      <c r="E23" s="307"/>
      <c r="F23" s="307"/>
      <c r="G23" s="307"/>
      <c r="H23" s="308">
        <v>0</v>
      </c>
      <c r="I23" s="309"/>
      <c r="J23" s="308">
        <v>640222</v>
      </c>
    </row>
    <row r="24" spans="1:10" s="16" customFormat="1" ht="15.75" customHeight="1">
      <c r="A24" s="313" t="s">
        <v>1383</v>
      </c>
      <c r="B24" s="314" t="s">
        <v>1384</v>
      </c>
      <c r="C24" s="312"/>
      <c r="D24" s="315">
        <v>40</v>
      </c>
      <c r="E24" s="313"/>
      <c r="F24" s="313"/>
      <c r="G24" s="313"/>
      <c r="H24" s="316">
        <v>629066909</v>
      </c>
      <c r="I24" s="317"/>
      <c r="J24" s="316">
        <v>605290929</v>
      </c>
    </row>
    <row r="25" spans="1:10" s="16" customFormat="1" ht="15.75" customHeight="1">
      <c r="A25" s="313" t="s">
        <v>1385</v>
      </c>
      <c r="B25" s="314" t="s">
        <v>1386</v>
      </c>
      <c r="C25" s="312"/>
      <c r="D25" s="315">
        <v>50</v>
      </c>
      <c r="E25" s="313"/>
      <c r="F25" s="313"/>
      <c r="G25" s="313"/>
      <c r="H25" s="316">
        <v>17402155451</v>
      </c>
      <c r="I25" s="317"/>
      <c r="J25" s="316">
        <v>17904994297</v>
      </c>
    </row>
    <row r="26" spans="1:10" s="2" customFormat="1" ht="15.75" customHeight="1">
      <c r="A26" s="313"/>
      <c r="B26" s="314" t="s">
        <v>1387</v>
      </c>
      <c r="C26" s="312"/>
      <c r="D26" s="315"/>
      <c r="E26" s="313"/>
      <c r="F26" s="313"/>
      <c r="G26" s="313"/>
      <c r="H26" s="316"/>
      <c r="I26" s="317"/>
      <c r="J26" s="316"/>
    </row>
    <row r="27" spans="1:10" s="2" customFormat="1" ht="24.75" customHeight="1">
      <c r="A27" s="307" t="s">
        <v>1388</v>
      </c>
      <c r="B27" s="304" t="s">
        <v>1389</v>
      </c>
      <c r="C27" s="305"/>
      <c r="D27" s="306">
        <v>51</v>
      </c>
      <c r="E27" s="307"/>
      <c r="F27" s="307" t="s">
        <v>1722</v>
      </c>
      <c r="G27" s="307"/>
      <c r="H27" s="308">
        <v>4350538863</v>
      </c>
      <c r="I27" s="309"/>
      <c r="J27" s="791">
        <v>4364111505</v>
      </c>
    </row>
    <row r="28" spans="1:10" s="2" customFormat="1" ht="15.75" customHeight="1">
      <c r="A28" s="307" t="s">
        <v>1390</v>
      </c>
      <c r="B28" s="304" t="s">
        <v>1391</v>
      </c>
      <c r="C28" s="305"/>
      <c r="D28" s="306">
        <v>52</v>
      </c>
      <c r="E28" s="307"/>
      <c r="F28" s="307"/>
      <c r="G28" s="307"/>
      <c r="H28" s="308">
        <v>0</v>
      </c>
      <c r="I28" s="309"/>
      <c r="J28" s="325">
        <v>0</v>
      </c>
    </row>
    <row r="29" spans="1:10" s="16" customFormat="1" ht="15.75" customHeight="1">
      <c r="A29" s="313" t="s">
        <v>1392</v>
      </c>
      <c r="B29" s="314" t="s">
        <v>1393</v>
      </c>
      <c r="C29" s="312"/>
      <c r="D29" s="315">
        <v>60</v>
      </c>
      <c r="E29" s="313"/>
      <c r="F29" s="307"/>
      <c r="G29" s="313"/>
      <c r="H29" s="316">
        <v>13051616588</v>
      </c>
      <c r="I29" s="317"/>
      <c r="J29" s="316">
        <v>13540882792</v>
      </c>
    </row>
    <row r="30" spans="1:10" s="2" customFormat="1" ht="15.75" customHeight="1">
      <c r="A30" s="313"/>
      <c r="B30" s="314" t="s">
        <v>1394</v>
      </c>
      <c r="C30" s="312"/>
      <c r="D30" s="315"/>
      <c r="E30" s="313"/>
      <c r="F30" s="313"/>
      <c r="G30" s="313"/>
      <c r="H30" s="316"/>
      <c r="I30" s="317"/>
      <c r="J30" s="316"/>
    </row>
    <row r="31" spans="1:10" s="2" customFormat="1" ht="15.75" customHeight="1" hidden="1">
      <c r="A31" s="999" t="s">
        <v>1690</v>
      </c>
      <c r="B31" s="1000" t="s">
        <v>1688</v>
      </c>
      <c r="C31" s="1001"/>
      <c r="D31" s="1002"/>
      <c r="E31" s="1003"/>
      <c r="F31" s="1003"/>
      <c r="G31" s="1003"/>
      <c r="H31" s="322"/>
      <c r="I31" s="323"/>
      <c r="J31" s="322"/>
    </row>
    <row r="32" spans="1:10" s="2" customFormat="1" ht="15.75" customHeight="1" hidden="1">
      <c r="A32" s="999" t="s">
        <v>1691</v>
      </c>
      <c r="B32" s="1000" t="s">
        <v>1689</v>
      </c>
      <c r="C32" s="1001"/>
      <c r="D32" s="1002"/>
      <c r="E32" s="1003"/>
      <c r="F32" s="1003"/>
      <c r="G32" s="1003"/>
      <c r="H32" s="322"/>
      <c r="I32" s="323"/>
      <c r="J32" s="322"/>
    </row>
    <row r="33" spans="1:10" s="2" customFormat="1" ht="24.75" customHeight="1">
      <c r="A33" s="313" t="s">
        <v>1395</v>
      </c>
      <c r="B33" s="326" t="s">
        <v>1396</v>
      </c>
      <c r="C33" s="312"/>
      <c r="D33" s="315">
        <v>70</v>
      </c>
      <c r="E33" s="313"/>
      <c r="F33" s="313" t="s">
        <v>1723</v>
      </c>
      <c r="G33" s="327"/>
      <c r="H33" s="328">
        <v>5220.6466352</v>
      </c>
      <c r="I33" s="329"/>
      <c r="J33" s="330">
        <v>5416.3531168</v>
      </c>
    </row>
    <row r="34" spans="1:10" s="2" customFormat="1" ht="15" customHeight="1">
      <c r="A34" s="331"/>
      <c r="B34" s="326"/>
      <c r="C34" s="312"/>
      <c r="D34" s="315"/>
      <c r="E34" s="313"/>
      <c r="F34" s="307"/>
      <c r="G34" s="313"/>
      <c r="H34" s="332"/>
      <c r="I34" s="329"/>
      <c r="J34" s="332"/>
    </row>
    <row r="35" spans="2:10" s="234" customFormat="1" ht="21.75" customHeight="1">
      <c r="B35" s="239"/>
      <c r="C35" s="239"/>
      <c r="D35" s="204"/>
      <c r="F35" s="942"/>
      <c r="G35" s="334"/>
      <c r="H35" s="1085" t="s">
        <v>8</v>
      </c>
      <c r="I35" s="1085"/>
      <c r="J35" s="1085"/>
    </row>
    <row r="36" spans="1:10" s="234" customFormat="1" ht="20.25" customHeight="1">
      <c r="A36" s="229" t="s">
        <v>1731</v>
      </c>
      <c r="B36" s="336"/>
      <c r="C36" s="943"/>
      <c r="D36" s="229"/>
      <c r="E36" s="332" t="s">
        <v>936</v>
      </c>
      <c r="F36" s="332"/>
      <c r="G36" s="951"/>
      <c r="H36" s="1083" t="s">
        <v>935</v>
      </c>
      <c r="I36" s="1083"/>
      <c r="J36" s="1083"/>
    </row>
    <row r="37" spans="1:10" s="234" customFormat="1" ht="21" customHeight="1">
      <c r="A37" s="236"/>
      <c r="B37" s="336"/>
      <c r="C37" s="952"/>
      <c r="D37" s="273"/>
      <c r="E37" s="239"/>
      <c r="F37" s="939"/>
      <c r="G37" s="239"/>
      <c r="H37" s="308"/>
      <c r="I37" s="308"/>
      <c r="J37" s="308"/>
    </row>
    <row r="38" spans="1:10" s="234" customFormat="1" ht="15">
      <c r="A38" s="269"/>
      <c r="B38" s="336"/>
      <c r="C38" s="342"/>
      <c r="D38" s="274"/>
      <c r="F38" s="942"/>
      <c r="H38" s="308"/>
      <c r="I38" s="308"/>
      <c r="J38" s="308"/>
    </row>
    <row r="39" spans="1:10" s="234" customFormat="1" ht="15">
      <c r="A39" s="269"/>
      <c r="B39" s="336"/>
      <c r="C39" s="342"/>
      <c r="D39" s="274"/>
      <c r="F39" s="942"/>
      <c r="H39" s="308"/>
      <c r="I39" s="308"/>
      <c r="J39" s="308"/>
    </row>
    <row r="40" spans="1:10" s="234" customFormat="1" ht="15" customHeight="1">
      <c r="A40" s="269"/>
      <c r="B40" s="336"/>
      <c r="C40" s="342"/>
      <c r="D40" s="274"/>
      <c r="F40" s="942"/>
      <c r="H40" s="308"/>
      <c r="I40" s="308"/>
      <c r="J40" s="308"/>
    </row>
    <row r="41" spans="1:10" s="234" customFormat="1" ht="15">
      <c r="A41" s="275" t="s">
        <v>504</v>
      </c>
      <c r="B41" s="336"/>
      <c r="C41" s="953"/>
      <c r="D41" s="953"/>
      <c r="E41" s="953"/>
      <c r="F41" s="1021" t="s">
        <v>505</v>
      </c>
      <c r="H41" s="1083" t="s">
        <v>506</v>
      </c>
      <c r="I41" s="1083"/>
      <c r="J41" s="1083"/>
    </row>
    <row r="42" s="233" customFormat="1" ht="27" customHeight="1"/>
    <row r="43" s="233" customFormat="1" ht="27" customHeight="1"/>
    <row r="44" s="202" customFormat="1" ht="30" customHeight="1"/>
    <row r="45" s="202" customFormat="1" ht="30" customHeight="1"/>
    <row r="46" s="202" customFormat="1" ht="36" customHeight="1"/>
    <row r="47" s="202" customFormat="1" ht="63" customHeight="1"/>
    <row r="48" s="202" customFormat="1" ht="18" customHeight="1"/>
    <row r="49" ht="24" customHeight="1"/>
    <row r="50" spans="2:7" ht="24" customHeight="1">
      <c r="B50" s="954"/>
      <c r="C50" s="954"/>
      <c r="E50" s="280"/>
      <c r="F50" s="280"/>
      <c r="G50" s="280"/>
    </row>
    <row r="51" spans="2:7" ht="27.75" customHeight="1">
      <c r="B51" s="344"/>
      <c r="C51" s="345"/>
      <c r="D51" s="346"/>
      <c r="E51" s="347"/>
      <c r="F51" s="347"/>
      <c r="G51" s="347"/>
    </row>
    <row r="52" spans="2:7" ht="24" customHeight="1">
      <c r="B52" s="344"/>
      <c r="C52" s="345"/>
      <c r="D52" s="348"/>
      <c r="E52" s="349"/>
      <c r="F52" s="349"/>
      <c r="G52" s="349"/>
    </row>
    <row r="53" spans="2:7" ht="118.5" customHeight="1">
      <c r="B53" s="344"/>
      <c r="C53" s="345"/>
      <c r="D53" s="346"/>
      <c r="E53" s="347"/>
      <c r="F53" s="347"/>
      <c r="G53" s="347"/>
    </row>
    <row r="54" spans="2:7" ht="24" customHeight="1">
      <c r="B54" s="344"/>
      <c r="C54" s="345"/>
      <c r="D54" s="346"/>
      <c r="E54" s="347"/>
      <c r="F54" s="347"/>
      <c r="G54" s="347"/>
    </row>
    <row r="55" spans="2:7" ht="12.75">
      <c r="B55" s="350"/>
      <c r="C55" s="351"/>
      <c r="D55" s="352"/>
      <c r="E55" s="353"/>
      <c r="F55" s="353"/>
      <c r="G55" s="353"/>
    </row>
    <row r="56" spans="2:7" ht="12.75">
      <c r="B56" s="350"/>
      <c r="C56" s="354"/>
      <c r="D56" s="355"/>
      <c r="E56" s="356"/>
      <c r="F56" s="356"/>
      <c r="G56" s="356"/>
    </row>
    <row r="57" spans="2:3" ht="21.75" customHeight="1">
      <c r="B57" s="357"/>
      <c r="C57" s="358"/>
    </row>
    <row r="58" spans="2:7" ht="12.75">
      <c r="B58" s="357"/>
      <c r="C58" s="358"/>
      <c r="D58" s="208"/>
      <c r="E58" s="359"/>
      <c r="F58" s="359"/>
      <c r="G58" s="359"/>
    </row>
    <row r="60" spans="5:7" ht="12.75">
      <c r="E60" s="360"/>
      <c r="F60" s="360"/>
      <c r="G60" s="360"/>
    </row>
    <row r="61" spans="2:7" ht="12.75">
      <c r="B61" s="361"/>
      <c r="C61" s="362"/>
      <c r="D61" s="208"/>
      <c r="E61" s="363"/>
      <c r="F61" s="363"/>
      <c r="G61" s="363"/>
    </row>
  </sheetData>
  <sheetProtection/>
  <mergeCells count="4">
    <mergeCell ref="A7:B7"/>
    <mergeCell ref="H35:J35"/>
    <mergeCell ref="H36:J36"/>
    <mergeCell ref="H41:J41"/>
  </mergeCells>
  <printOptions/>
  <pageMargins left="0.68" right="0.25" top="0.5" bottom="0.25" header="0.25" footer="0.25"/>
  <pageSetup horizontalDpi="300" verticalDpi="300" orientation="portrait" paperSize="9" r:id="rId1"/>
  <headerFooter alignWithMargins="0">
    <oddFooter xml:space="preserve">&amp;L&amp;"VNI-Times,Italic"&amp;9Caùc thuyeát minh baùo caùo taøi chính laø phaàn khoâng theå taùch rôøi cuûa baùo caùo naøy&amp;R&amp;"VNI-Times,Italic"&amp;9Trang &amp;P+7 </oddFooter>
  </headerFooter>
</worksheet>
</file>

<file path=xl/worksheets/sheet8.xml><?xml version="1.0" encoding="utf-8"?>
<worksheet xmlns="http://schemas.openxmlformats.org/spreadsheetml/2006/main" xmlns:r="http://schemas.openxmlformats.org/officeDocument/2006/relationships">
  <dimension ref="A1:IV64"/>
  <sheetViews>
    <sheetView zoomScalePageLayoutView="0" workbookViewId="0" topLeftCell="A26">
      <selection activeCell="B46" sqref="B46"/>
    </sheetView>
  </sheetViews>
  <sheetFormatPr defaultColWidth="10.28125" defaultRowHeight="12.75"/>
  <cols>
    <col min="1" max="1" width="3.00390625" style="7" customWidth="1"/>
    <col min="2" max="3" width="10.28125" style="7" customWidth="1"/>
    <col min="4" max="4" width="9.140625" style="7" customWidth="1"/>
    <col min="5" max="5" width="7.57421875" style="7" customWidth="1"/>
    <col min="6" max="6" width="8.28125" style="7" customWidth="1"/>
    <col min="7" max="7" width="1.1484375" style="7" customWidth="1"/>
    <col min="8" max="8" width="6.28125" style="7" customWidth="1"/>
    <col min="9" max="9" width="0.9921875" style="7" customWidth="1"/>
    <col min="10" max="10" width="7.140625" style="7" customWidth="1"/>
    <col min="11" max="11" width="0.5625" style="7" customWidth="1"/>
    <col min="12" max="12" width="14.7109375" style="372" customWidth="1"/>
    <col min="13" max="13" width="0.85546875" style="373" customWidth="1"/>
    <col min="14" max="14" width="14.7109375" style="374" customWidth="1"/>
    <col min="15" max="16384" width="10.28125" style="7" customWidth="1"/>
  </cols>
  <sheetData>
    <row r="1" spans="1:256" s="198" customFormat="1" ht="19.5" customHeight="1">
      <c r="A1" s="203" t="e">
        <f>#REF!</f>
        <v>#REF!</v>
      </c>
      <c r="B1" s="204"/>
      <c r="E1" s="199"/>
      <c r="G1" s="285"/>
      <c r="I1" s="200"/>
      <c r="J1" s="201"/>
      <c r="K1" s="205"/>
      <c r="L1" s="202"/>
      <c r="M1" s="202"/>
      <c r="N1" s="286" t="s">
        <v>1404</v>
      </c>
      <c r="O1" s="202"/>
      <c r="P1" s="202"/>
      <c r="Q1" s="202"/>
      <c r="R1" s="202"/>
      <c r="S1" s="202"/>
      <c r="T1" s="202"/>
      <c r="U1" s="202"/>
      <c r="IO1" s="202"/>
      <c r="IP1" s="202"/>
      <c r="IQ1" s="202"/>
      <c r="IR1" s="202"/>
      <c r="IS1" s="202"/>
      <c r="IT1" s="202"/>
      <c r="IU1" s="202"/>
      <c r="IV1" s="202"/>
    </row>
    <row r="2" spans="1:256" s="198" customFormat="1" ht="9.75" customHeight="1">
      <c r="A2" s="203"/>
      <c r="B2" s="204"/>
      <c r="E2" s="199"/>
      <c r="G2" s="285"/>
      <c r="I2" s="200"/>
      <c r="J2" s="201"/>
      <c r="K2" s="205"/>
      <c r="L2" s="202"/>
      <c r="M2" s="202"/>
      <c r="N2" s="286"/>
      <c r="O2" s="202"/>
      <c r="P2" s="202"/>
      <c r="Q2" s="202"/>
      <c r="R2" s="202"/>
      <c r="S2" s="202"/>
      <c r="T2" s="202"/>
      <c r="U2" s="202"/>
      <c r="IO2" s="202"/>
      <c r="IP2" s="202"/>
      <c r="IQ2" s="202"/>
      <c r="IR2" s="202"/>
      <c r="IS2" s="202"/>
      <c r="IT2" s="202"/>
      <c r="IU2" s="202"/>
      <c r="IV2" s="202"/>
    </row>
    <row r="3" spans="1:14" ht="24.75" customHeight="1">
      <c r="A3" s="375" t="s">
        <v>72</v>
      </c>
      <c r="B3" s="376"/>
      <c r="C3" s="376"/>
      <c r="D3" s="376"/>
      <c r="E3" s="376"/>
      <c r="F3" s="376"/>
      <c r="G3" s="376"/>
      <c r="H3" s="376"/>
      <c r="I3" s="376"/>
      <c r="J3" s="376"/>
      <c r="K3" s="376"/>
      <c r="L3" s="209"/>
      <c r="M3" s="209"/>
      <c r="N3" s="209"/>
    </row>
    <row r="4" spans="1:14" ht="24.75" customHeight="1">
      <c r="A4" s="377" t="s">
        <v>1405</v>
      </c>
      <c r="B4" s="376"/>
      <c r="C4" s="376"/>
      <c r="D4" s="376"/>
      <c r="E4" s="376"/>
      <c r="F4" s="376"/>
      <c r="G4" s="376"/>
      <c r="H4" s="376"/>
      <c r="I4" s="376"/>
      <c r="J4" s="376"/>
      <c r="K4" s="376"/>
      <c r="L4" s="378"/>
      <c r="M4" s="378"/>
      <c r="N4" s="378"/>
    </row>
    <row r="5" spans="1:14" s="280" customFormat="1" ht="19.5" customHeight="1">
      <c r="A5" s="379" t="e">
        <f>#REF!</f>
        <v>#REF!</v>
      </c>
      <c r="B5" s="291"/>
      <c r="C5" s="292"/>
      <c r="D5" s="293"/>
      <c r="E5" s="294"/>
      <c r="F5" s="294"/>
      <c r="G5" s="294"/>
      <c r="H5" s="295"/>
      <c r="I5" s="296"/>
      <c r="J5" s="380"/>
      <c r="K5" s="291"/>
      <c r="L5" s="291"/>
      <c r="M5" s="291"/>
      <c r="N5" s="381" t="s">
        <v>1216</v>
      </c>
    </row>
    <row r="6" spans="1:14" ht="19.5" customHeight="1">
      <c r="A6" s="382"/>
      <c r="B6" s="383"/>
      <c r="C6" s="383"/>
      <c r="D6" s="383"/>
      <c r="E6" s="383"/>
      <c r="F6" s="383"/>
      <c r="G6" s="383"/>
      <c r="H6" s="383"/>
      <c r="I6" s="383"/>
      <c r="J6" s="383"/>
      <c r="K6" s="383"/>
      <c r="L6" s="384"/>
      <c r="M6" s="385"/>
      <c r="N6" s="386"/>
    </row>
    <row r="7" spans="1:14" s="392" customFormat="1" ht="34.5" customHeight="1">
      <c r="A7" s="1095"/>
      <c r="B7" s="1095"/>
      <c r="C7" s="302" t="s">
        <v>1362</v>
      </c>
      <c r="D7" s="302"/>
      <c r="E7" s="302"/>
      <c r="F7" s="302"/>
      <c r="G7" s="387"/>
      <c r="H7" s="387" t="s">
        <v>1218</v>
      </c>
      <c r="I7" s="387"/>
      <c r="J7" s="388" t="s">
        <v>1219</v>
      </c>
      <c r="K7" s="389"/>
      <c r="L7" s="390" t="e">
        <f>#REF!</f>
        <v>#REF!</v>
      </c>
      <c r="M7" s="391"/>
      <c r="N7" s="390" t="e">
        <f>#REF!</f>
        <v>#REF!</v>
      </c>
    </row>
    <row r="8" spans="1:14" s="5" customFormat="1" ht="30" customHeight="1">
      <c r="A8" s="405" t="s">
        <v>1406</v>
      </c>
      <c r="B8" s="394"/>
      <c r="C8" s="394"/>
      <c r="D8" s="394"/>
      <c r="E8" s="394"/>
      <c r="F8" s="394"/>
      <c r="G8" s="394"/>
      <c r="H8" s="395"/>
      <c r="I8" s="395"/>
      <c r="J8" s="395"/>
      <c r="K8" s="395"/>
      <c r="L8" s="396"/>
      <c r="M8" s="397"/>
      <c r="N8" s="308"/>
    </row>
    <row r="9" spans="1:14" s="10" customFormat="1" ht="19.5" customHeight="1">
      <c r="A9" s="398" t="s">
        <v>62</v>
      </c>
      <c r="B9" s="398" t="s">
        <v>1407</v>
      </c>
      <c r="C9" s="399"/>
      <c r="D9" s="399"/>
      <c r="E9" s="399"/>
      <c r="F9" s="399"/>
      <c r="G9" s="399"/>
      <c r="H9" s="400" t="s">
        <v>1364</v>
      </c>
      <c r="I9" s="400"/>
      <c r="J9" s="400"/>
      <c r="K9" s="400"/>
      <c r="L9" s="396">
        <f>'KQKD 1'!H25</f>
        <v>17402155451</v>
      </c>
      <c r="M9" s="401"/>
      <c r="N9" s="316">
        <f>'KQKD 1'!J25</f>
        <v>17904994297</v>
      </c>
    </row>
    <row r="10" spans="1:14" s="10" customFormat="1" ht="19.5" customHeight="1">
      <c r="A10" s="398" t="s">
        <v>64</v>
      </c>
      <c r="B10" s="398" t="s">
        <v>1408</v>
      </c>
      <c r="C10" s="399"/>
      <c r="D10" s="399"/>
      <c r="E10" s="399"/>
      <c r="F10" s="399"/>
      <c r="G10" s="399"/>
      <c r="H10" s="400"/>
      <c r="I10" s="400"/>
      <c r="J10" s="400"/>
      <c r="K10" s="400"/>
      <c r="L10" s="396"/>
      <c r="M10" s="396"/>
      <c r="N10" s="396"/>
    </row>
    <row r="11" spans="1:14" s="10" customFormat="1" ht="18" customHeight="1">
      <c r="A11" s="399"/>
      <c r="B11" s="399" t="s">
        <v>1409</v>
      </c>
      <c r="C11" s="399"/>
      <c r="D11" s="399"/>
      <c r="E11" s="399"/>
      <c r="F11" s="399"/>
      <c r="G11" s="399"/>
      <c r="H11" s="400" t="s">
        <v>1366</v>
      </c>
      <c r="I11" s="400"/>
      <c r="J11" s="400"/>
      <c r="K11" s="400"/>
      <c r="L11" s="402">
        <v>0</v>
      </c>
      <c r="M11" s="401"/>
      <c r="N11" s="308">
        <v>0</v>
      </c>
    </row>
    <row r="12" spans="1:14" s="10" customFormat="1" ht="15.75" customHeight="1">
      <c r="A12" s="399"/>
      <c r="B12" s="399" t="s">
        <v>1410</v>
      </c>
      <c r="C12" s="399"/>
      <c r="D12" s="399"/>
      <c r="E12" s="399"/>
      <c r="F12" s="399"/>
      <c r="G12" s="399"/>
      <c r="H12" s="400" t="s">
        <v>1411</v>
      </c>
      <c r="I12" s="400"/>
      <c r="J12" s="400"/>
      <c r="K12" s="400"/>
      <c r="L12" s="402">
        <v>0</v>
      </c>
      <c r="M12" s="401"/>
      <c r="N12" s="308">
        <v>0</v>
      </c>
    </row>
    <row r="13" spans="1:14" s="10" customFormat="1" ht="15.75" customHeight="1">
      <c r="A13" s="399"/>
      <c r="B13" s="399" t="s">
        <v>1412</v>
      </c>
      <c r="C13" s="399"/>
      <c r="D13" s="399"/>
      <c r="E13" s="399"/>
      <c r="F13" s="399"/>
      <c r="G13" s="399"/>
      <c r="H13" s="400" t="s">
        <v>65</v>
      </c>
      <c r="I13" s="400"/>
      <c r="J13" s="400"/>
      <c r="K13" s="400"/>
      <c r="L13" s="402">
        <v>0</v>
      </c>
      <c r="M13" s="401"/>
      <c r="N13" s="308">
        <v>0</v>
      </c>
    </row>
    <row r="14" spans="1:14" s="10" customFormat="1" ht="15.75" customHeight="1">
      <c r="A14" s="399"/>
      <c r="B14" s="399" t="s">
        <v>1413</v>
      </c>
      <c r="C14" s="399"/>
      <c r="D14" s="399"/>
      <c r="E14" s="399"/>
      <c r="F14" s="399"/>
      <c r="G14" s="399"/>
      <c r="H14" s="400" t="s">
        <v>1414</v>
      </c>
      <c r="I14" s="400"/>
      <c r="J14" s="400"/>
      <c r="K14" s="400"/>
      <c r="L14" s="402">
        <v>0</v>
      </c>
      <c r="M14" s="401"/>
      <c r="N14" s="308">
        <v>0</v>
      </c>
    </row>
    <row r="15" spans="1:14" s="10" customFormat="1" ht="15.75" customHeight="1">
      <c r="A15" s="399"/>
      <c r="B15" s="399" t="s">
        <v>1415</v>
      </c>
      <c r="C15" s="399"/>
      <c r="D15" s="399"/>
      <c r="E15" s="399"/>
      <c r="F15" s="399"/>
      <c r="G15" s="399"/>
      <c r="H15" s="400" t="s">
        <v>1416</v>
      </c>
      <c r="I15" s="400"/>
      <c r="J15" s="400"/>
      <c r="K15" s="400"/>
      <c r="L15" s="402">
        <v>0</v>
      </c>
      <c r="M15" s="401"/>
      <c r="N15" s="308">
        <v>0</v>
      </c>
    </row>
    <row r="16" spans="1:14" s="10" customFormat="1" ht="27.75" customHeight="1">
      <c r="A16" s="784" t="s">
        <v>66</v>
      </c>
      <c r="B16" s="1096" t="s">
        <v>1417</v>
      </c>
      <c r="C16" s="1096"/>
      <c r="D16" s="1096"/>
      <c r="E16" s="1096"/>
      <c r="F16" s="1096"/>
      <c r="G16" s="403"/>
      <c r="H16" s="395" t="s">
        <v>1418</v>
      </c>
      <c r="I16" s="395"/>
      <c r="J16" s="395"/>
      <c r="K16" s="395"/>
      <c r="L16" s="316">
        <f>SUM(L9:L15)</f>
        <v>17402155451</v>
      </c>
      <c r="M16" s="397"/>
      <c r="N16" s="316">
        <f>SUM(N9:N15)</f>
        <v>17904994297</v>
      </c>
    </row>
    <row r="17" spans="1:14" s="10" customFormat="1" ht="18" customHeight="1">
      <c r="A17" s="399"/>
      <c r="B17" s="399" t="s">
        <v>1419</v>
      </c>
      <c r="C17" s="399"/>
      <c r="D17" s="399"/>
      <c r="E17" s="399"/>
      <c r="F17" s="399"/>
      <c r="G17" s="399"/>
      <c r="H17" s="400" t="s">
        <v>1420</v>
      </c>
      <c r="I17" s="400"/>
      <c r="J17" s="400"/>
      <c r="K17" s="400"/>
      <c r="L17" s="308">
        <v>0</v>
      </c>
      <c r="M17" s="401"/>
      <c r="N17" s="308">
        <v>0</v>
      </c>
    </row>
    <row r="18" spans="1:14" s="10" customFormat="1" ht="18" customHeight="1">
      <c r="A18" s="399"/>
      <c r="B18" s="399" t="s">
        <v>1421</v>
      </c>
      <c r="C18" s="399"/>
      <c r="D18" s="399"/>
      <c r="E18" s="399"/>
      <c r="F18" s="399"/>
      <c r="G18" s="399"/>
      <c r="H18" s="400" t="s">
        <v>1422</v>
      </c>
      <c r="I18" s="400"/>
      <c r="J18" s="400"/>
      <c r="K18" s="400"/>
      <c r="L18" s="308">
        <v>0</v>
      </c>
      <c r="M18" s="401"/>
      <c r="N18" s="308">
        <v>0</v>
      </c>
    </row>
    <row r="19" spans="1:14" s="10" customFormat="1" ht="45.75" customHeight="1">
      <c r="A19" s="399"/>
      <c r="B19" s="1089" t="s">
        <v>1423</v>
      </c>
      <c r="C19" s="1089"/>
      <c r="D19" s="1089"/>
      <c r="E19" s="1089"/>
      <c r="F19" s="404"/>
      <c r="G19" s="403"/>
      <c r="H19" s="400" t="s">
        <v>1424</v>
      </c>
      <c r="I19" s="400"/>
      <c r="J19" s="400"/>
      <c r="K19" s="400"/>
      <c r="L19" s="308">
        <v>0</v>
      </c>
      <c r="M19" s="401"/>
      <c r="N19" s="308">
        <v>0</v>
      </c>
    </row>
    <row r="20" spans="1:14" s="10" customFormat="1" ht="15.75" customHeight="1">
      <c r="A20" s="399"/>
      <c r="B20" s="399" t="s">
        <v>1425</v>
      </c>
      <c r="C20" s="399"/>
      <c r="D20" s="399"/>
      <c r="E20" s="399"/>
      <c r="F20" s="399"/>
      <c r="G20" s="399"/>
      <c r="H20" s="400" t="s">
        <v>1426</v>
      </c>
      <c r="I20" s="400"/>
      <c r="J20" s="400"/>
      <c r="K20" s="400"/>
      <c r="L20" s="308">
        <v>0</v>
      </c>
      <c r="M20" s="401"/>
      <c r="N20" s="308">
        <v>0</v>
      </c>
    </row>
    <row r="21" spans="1:14" s="10" customFormat="1" ht="15.75" customHeight="1">
      <c r="A21" s="399"/>
      <c r="B21" s="399" t="s">
        <v>1427</v>
      </c>
      <c r="C21" s="399"/>
      <c r="D21" s="399"/>
      <c r="E21" s="399"/>
      <c r="F21" s="399"/>
      <c r="G21" s="399"/>
      <c r="H21" s="400" t="s">
        <v>1428</v>
      </c>
      <c r="I21" s="400"/>
      <c r="J21" s="400"/>
      <c r="K21" s="400"/>
      <c r="L21" s="308">
        <v>0</v>
      </c>
      <c r="M21" s="401"/>
      <c r="N21" s="308">
        <v>0</v>
      </c>
    </row>
    <row r="22" spans="1:14" s="10" customFormat="1" ht="15.75" customHeight="1">
      <c r="A22" s="399"/>
      <c r="B22" s="399" t="s">
        <v>1429</v>
      </c>
      <c r="C22" s="399"/>
      <c r="D22" s="399"/>
      <c r="E22" s="399"/>
      <c r="F22" s="399"/>
      <c r="G22" s="399"/>
      <c r="H22" s="400" t="s">
        <v>1430</v>
      </c>
      <c r="I22" s="400"/>
      <c r="J22" s="400"/>
      <c r="K22" s="400"/>
      <c r="L22" s="308">
        <v>0</v>
      </c>
      <c r="M22" s="401"/>
      <c r="N22" s="308">
        <v>0</v>
      </c>
    </row>
    <row r="23" spans="1:14" s="10" customFormat="1" ht="15.75" customHeight="1">
      <c r="A23" s="399"/>
      <c r="B23" s="399" t="s">
        <v>1431</v>
      </c>
      <c r="C23" s="399"/>
      <c r="D23" s="399"/>
      <c r="E23" s="399"/>
      <c r="F23" s="399"/>
      <c r="G23" s="399"/>
      <c r="H23" s="400" t="s">
        <v>1432</v>
      </c>
      <c r="I23" s="400"/>
      <c r="J23" s="400"/>
      <c r="K23" s="400"/>
      <c r="L23" s="308">
        <v>0</v>
      </c>
      <c r="M23" s="401"/>
      <c r="N23" s="308">
        <v>0</v>
      </c>
    </row>
    <row r="24" spans="1:14" s="10" customFormat="1" ht="15.75" customHeight="1">
      <c r="A24" s="399"/>
      <c r="B24" s="399" t="s">
        <v>1433</v>
      </c>
      <c r="C24" s="399"/>
      <c r="D24" s="399"/>
      <c r="E24" s="399"/>
      <c r="F24" s="399"/>
      <c r="G24" s="399"/>
      <c r="H24" s="400" t="s">
        <v>1434</v>
      </c>
      <c r="I24" s="400"/>
      <c r="J24" s="400"/>
      <c r="K24" s="400"/>
      <c r="L24" s="308">
        <v>0</v>
      </c>
      <c r="M24" s="401"/>
      <c r="N24" s="308">
        <v>0</v>
      </c>
    </row>
    <row r="25" spans="1:14" s="5" customFormat="1" ht="19.5" customHeight="1">
      <c r="A25" s="394"/>
      <c r="B25" s="405" t="s">
        <v>367</v>
      </c>
      <c r="C25" s="394"/>
      <c r="D25" s="394"/>
      <c r="E25" s="394"/>
      <c r="F25" s="394"/>
      <c r="G25" s="394"/>
      <c r="H25" s="395" t="s">
        <v>1435</v>
      </c>
      <c r="I25" s="395"/>
      <c r="J25" s="395"/>
      <c r="K25" s="395"/>
      <c r="L25" s="316">
        <f>SUM(L16:L24)</f>
        <v>17402155451</v>
      </c>
      <c r="M25" s="397"/>
      <c r="N25" s="316">
        <f>SUM(N16:N24)</f>
        <v>17904994297</v>
      </c>
    </row>
    <row r="26" spans="1:14" s="5" customFormat="1" ht="30" customHeight="1">
      <c r="A26" s="393" t="s">
        <v>1436</v>
      </c>
      <c r="B26" s="394"/>
      <c r="C26" s="394"/>
      <c r="D26" s="394"/>
      <c r="E26" s="394"/>
      <c r="F26" s="394"/>
      <c r="G26" s="394"/>
      <c r="H26" s="395"/>
      <c r="I26" s="395"/>
      <c r="J26" s="395"/>
      <c r="K26" s="395"/>
      <c r="L26" s="396"/>
      <c r="M26" s="397"/>
      <c r="N26" s="308"/>
    </row>
    <row r="27" spans="1:14" s="10" customFormat="1" ht="18" customHeight="1">
      <c r="A27" s="399" t="s">
        <v>1437</v>
      </c>
      <c r="B27" s="406" t="s">
        <v>1438</v>
      </c>
      <c r="C27" s="399"/>
      <c r="D27" s="399"/>
      <c r="E27" s="399"/>
      <c r="F27" s="399"/>
      <c r="G27" s="399"/>
      <c r="H27" s="400" t="s">
        <v>1372</v>
      </c>
      <c r="I27" s="400"/>
      <c r="J27" s="400"/>
      <c r="K27" s="400"/>
      <c r="L27" s="308">
        <v>0</v>
      </c>
      <c r="M27" s="401"/>
      <c r="N27" s="308">
        <v>0</v>
      </c>
    </row>
    <row r="28" spans="1:14" s="10" customFormat="1" ht="15.75" customHeight="1">
      <c r="A28" s="399" t="s">
        <v>1439</v>
      </c>
      <c r="B28" s="399" t="s">
        <v>1440</v>
      </c>
      <c r="C28" s="399"/>
      <c r="D28" s="399"/>
      <c r="E28" s="399"/>
      <c r="F28" s="399"/>
      <c r="G28" s="399"/>
      <c r="H28" s="400">
        <v>22</v>
      </c>
      <c r="I28" s="400"/>
      <c r="J28" s="400"/>
      <c r="K28" s="400"/>
      <c r="L28" s="308">
        <v>0</v>
      </c>
      <c r="M28" s="401"/>
      <c r="N28" s="308">
        <v>0</v>
      </c>
    </row>
    <row r="29" spans="1:14" s="10" customFormat="1" ht="15.75" customHeight="1">
      <c r="A29" s="399" t="s">
        <v>66</v>
      </c>
      <c r="B29" s="399" t="s">
        <v>1441</v>
      </c>
      <c r="C29" s="399"/>
      <c r="D29" s="399"/>
      <c r="E29" s="399"/>
      <c r="F29" s="399"/>
      <c r="G29" s="399"/>
      <c r="H29" s="400" t="s">
        <v>1442</v>
      </c>
      <c r="I29" s="400"/>
      <c r="J29" s="400"/>
      <c r="K29" s="400"/>
      <c r="L29" s="308">
        <v>0</v>
      </c>
      <c r="M29" s="401"/>
      <c r="N29" s="308">
        <v>0</v>
      </c>
    </row>
    <row r="30" spans="1:14" s="10" customFormat="1" ht="31.5" customHeight="1">
      <c r="A30" s="407" t="s">
        <v>68</v>
      </c>
      <c r="B30" s="1089" t="s">
        <v>1443</v>
      </c>
      <c r="C30" s="1089"/>
      <c r="D30" s="1089"/>
      <c r="E30" s="1089"/>
      <c r="F30" s="399"/>
      <c r="G30" s="399"/>
      <c r="H30" s="408" t="s">
        <v>1444</v>
      </c>
      <c r="I30" s="400"/>
      <c r="J30" s="400"/>
      <c r="K30" s="400"/>
      <c r="L30" s="308">
        <v>0</v>
      </c>
      <c r="M30" s="401"/>
      <c r="N30" s="308">
        <v>0</v>
      </c>
    </row>
    <row r="31" spans="1:14" s="10" customFormat="1" ht="15.75" customHeight="1">
      <c r="A31" s="399" t="s">
        <v>71</v>
      </c>
      <c r="B31" s="399" t="s">
        <v>1445</v>
      </c>
      <c r="C31" s="399"/>
      <c r="D31" s="399"/>
      <c r="E31" s="399"/>
      <c r="F31" s="399"/>
      <c r="G31" s="399"/>
      <c r="H31" s="400" t="s">
        <v>1446</v>
      </c>
      <c r="I31" s="400"/>
      <c r="J31" s="400"/>
      <c r="K31" s="400"/>
      <c r="L31" s="308">
        <v>0</v>
      </c>
      <c r="M31" s="401"/>
      <c r="N31" s="308">
        <v>0</v>
      </c>
    </row>
    <row r="32" spans="1:14" s="10" customFormat="1" ht="15.75" customHeight="1">
      <c r="A32" s="399" t="s">
        <v>73</v>
      </c>
      <c r="B32" s="399" t="s">
        <v>1447</v>
      </c>
      <c r="C32" s="399"/>
      <c r="D32" s="399"/>
      <c r="E32" s="399"/>
      <c r="F32" s="399"/>
      <c r="G32" s="399"/>
      <c r="H32" s="400" t="s">
        <v>1448</v>
      </c>
      <c r="I32" s="400"/>
      <c r="J32" s="400"/>
      <c r="K32" s="400"/>
      <c r="L32" s="308">
        <v>0</v>
      </c>
      <c r="M32" s="401"/>
      <c r="N32" s="308">
        <v>0</v>
      </c>
    </row>
    <row r="33" spans="1:14" s="10" customFormat="1" ht="15.75" customHeight="1">
      <c r="A33" s="399" t="s">
        <v>1373</v>
      </c>
      <c r="B33" s="399" t="s">
        <v>1449</v>
      </c>
      <c r="C33" s="399"/>
      <c r="D33" s="399"/>
      <c r="E33" s="399"/>
      <c r="F33" s="399"/>
      <c r="G33" s="399"/>
      <c r="H33" s="400">
        <v>27</v>
      </c>
      <c r="I33" s="400"/>
      <c r="J33" s="400"/>
      <c r="K33" s="400"/>
      <c r="L33" s="308">
        <v>0</v>
      </c>
      <c r="M33" s="401"/>
      <c r="N33" s="308">
        <v>0</v>
      </c>
    </row>
    <row r="34" spans="1:14" s="5" customFormat="1" ht="19.5" customHeight="1">
      <c r="A34" s="394"/>
      <c r="B34" s="393" t="s">
        <v>1450</v>
      </c>
      <c r="C34" s="394"/>
      <c r="D34" s="394"/>
      <c r="E34" s="394"/>
      <c r="F34" s="394"/>
      <c r="G34" s="394"/>
      <c r="H34" s="395" t="s">
        <v>1451</v>
      </c>
      <c r="I34" s="395"/>
      <c r="J34" s="395"/>
      <c r="K34" s="395"/>
      <c r="L34" s="409">
        <f>SUM(L27:L33)</f>
        <v>0</v>
      </c>
      <c r="M34" s="397"/>
      <c r="N34" s="409">
        <f>SUM(N27:N33)</f>
        <v>0</v>
      </c>
    </row>
    <row r="35" spans="1:14" s="5" customFormat="1" ht="19.5" customHeight="1">
      <c r="A35" s="394"/>
      <c r="B35" s="393"/>
      <c r="C35" s="394"/>
      <c r="D35" s="394"/>
      <c r="E35" s="394"/>
      <c r="F35" s="394"/>
      <c r="G35" s="394"/>
      <c r="H35" s="395"/>
      <c r="I35" s="395"/>
      <c r="J35" s="395"/>
      <c r="K35" s="395"/>
      <c r="L35" s="316"/>
      <c r="M35" s="397"/>
      <c r="N35" s="316"/>
    </row>
    <row r="36" spans="1:14" s="5" customFormat="1" ht="19.5" customHeight="1">
      <c r="A36" s="394"/>
      <c r="B36" s="393"/>
      <c r="C36" s="394"/>
      <c r="D36" s="394"/>
      <c r="E36" s="394"/>
      <c r="F36" s="394"/>
      <c r="G36" s="394"/>
      <c r="H36" s="395"/>
      <c r="I36" s="395"/>
      <c r="J36" s="395"/>
      <c r="K36" s="395"/>
      <c r="L36" s="316"/>
      <c r="M36" s="397"/>
      <c r="N36" s="316"/>
    </row>
    <row r="37" spans="1:14" s="5" customFormat="1" ht="19.5" customHeight="1">
      <c r="A37" s="394"/>
      <c r="B37" s="393"/>
      <c r="C37" s="394"/>
      <c r="D37" s="394"/>
      <c r="E37" s="394"/>
      <c r="F37" s="394"/>
      <c r="G37" s="394"/>
      <c r="H37" s="395"/>
      <c r="I37" s="395"/>
      <c r="J37" s="395"/>
      <c r="K37" s="395"/>
      <c r="L37" s="316"/>
      <c r="M37" s="397"/>
      <c r="N37" s="316"/>
    </row>
    <row r="38" spans="1:14" s="5" customFormat="1" ht="19.5" customHeight="1">
      <c r="A38" s="394"/>
      <c r="B38" s="393"/>
      <c r="C38" s="394"/>
      <c r="D38" s="394"/>
      <c r="E38" s="394"/>
      <c r="F38" s="394"/>
      <c r="G38" s="394"/>
      <c r="H38" s="395"/>
      <c r="I38" s="395"/>
      <c r="J38" s="395"/>
      <c r="K38" s="395"/>
      <c r="L38" s="316"/>
      <c r="M38" s="397"/>
      <c r="N38" s="316"/>
    </row>
    <row r="39" spans="1:14" s="377" customFormat="1" ht="30" customHeight="1">
      <c r="A39" s="410" t="s">
        <v>1452</v>
      </c>
      <c r="B39" s="411"/>
      <c r="C39" s="411"/>
      <c r="D39" s="411"/>
      <c r="E39" s="411"/>
      <c r="F39" s="411"/>
      <c r="G39" s="411"/>
      <c r="H39" s="412"/>
      <c r="I39" s="412"/>
      <c r="J39" s="412"/>
      <c r="K39" s="412"/>
      <c r="L39" s="413"/>
      <c r="M39" s="414"/>
      <c r="N39" s="415"/>
    </row>
    <row r="40" spans="1:14" s="10" customFormat="1" ht="19.5" customHeight="1">
      <c r="A40" s="407" t="s">
        <v>62</v>
      </c>
      <c r="B40" s="1088" t="s">
        <v>1453</v>
      </c>
      <c r="C40" s="1088"/>
      <c r="D40" s="1088"/>
      <c r="E40" s="1088"/>
      <c r="F40" s="1088"/>
      <c r="G40" s="403"/>
      <c r="H40" s="400" t="s">
        <v>1454</v>
      </c>
      <c r="I40" s="400"/>
      <c r="J40" s="400"/>
      <c r="K40" s="400"/>
      <c r="L40" s="402">
        <v>0</v>
      </c>
      <c r="M40" s="401"/>
      <c r="N40" s="308">
        <v>0</v>
      </c>
    </row>
    <row r="41" spans="1:14" s="10" customFormat="1" ht="32.25" customHeight="1">
      <c r="A41" s="407" t="s">
        <v>64</v>
      </c>
      <c r="B41" s="1088" t="s">
        <v>1455</v>
      </c>
      <c r="C41" s="1088"/>
      <c r="D41" s="1088"/>
      <c r="E41" s="1088"/>
      <c r="F41" s="1088"/>
      <c r="G41" s="403"/>
      <c r="H41" s="416" t="s">
        <v>1456</v>
      </c>
      <c r="I41" s="400"/>
      <c r="J41" s="400"/>
      <c r="K41" s="400"/>
      <c r="L41" s="402">
        <v>0</v>
      </c>
      <c r="M41" s="401"/>
      <c r="N41" s="308">
        <v>0</v>
      </c>
    </row>
    <row r="42" spans="1:14" s="5" customFormat="1" ht="15.75" customHeight="1">
      <c r="A42" s="394" t="s">
        <v>66</v>
      </c>
      <c r="B42" s="394" t="s">
        <v>1457</v>
      </c>
      <c r="C42" s="394"/>
      <c r="D42" s="394"/>
      <c r="E42" s="394"/>
      <c r="F42" s="394"/>
      <c r="G42" s="394"/>
      <c r="H42" s="400" t="s">
        <v>1458</v>
      </c>
      <c r="I42" s="400"/>
      <c r="J42" s="400"/>
      <c r="K42" s="400"/>
      <c r="L42" s="402">
        <v>0</v>
      </c>
      <c r="M42" s="401"/>
      <c r="N42" s="308">
        <v>0</v>
      </c>
    </row>
    <row r="43" spans="1:14" s="5" customFormat="1" ht="15.75" customHeight="1">
      <c r="A43" s="394" t="s">
        <v>68</v>
      </c>
      <c r="B43" s="394" t="s">
        <v>1459</v>
      </c>
      <c r="C43" s="394"/>
      <c r="D43" s="394"/>
      <c r="E43" s="394"/>
      <c r="F43" s="394"/>
      <c r="G43" s="394"/>
      <c r="H43" s="400" t="s">
        <v>1460</v>
      </c>
      <c r="I43" s="400"/>
      <c r="J43" s="400"/>
      <c r="K43" s="400"/>
      <c r="L43" s="402">
        <v>0</v>
      </c>
      <c r="M43" s="401"/>
      <c r="N43" s="308">
        <v>0</v>
      </c>
    </row>
    <row r="44" spans="1:14" s="5" customFormat="1" ht="15.75" customHeight="1">
      <c r="A44" s="394" t="s">
        <v>71</v>
      </c>
      <c r="B44" s="394" t="s">
        <v>1461</v>
      </c>
      <c r="C44" s="394"/>
      <c r="D44" s="394"/>
      <c r="E44" s="394"/>
      <c r="F44" s="394"/>
      <c r="G44" s="394"/>
      <c r="H44" s="400" t="s">
        <v>1462</v>
      </c>
      <c r="I44" s="400"/>
      <c r="J44" s="400"/>
      <c r="K44" s="400"/>
      <c r="L44" s="402">
        <v>0</v>
      </c>
      <c r="M44" s="401"/>
      <c r="N44" s="308">
        <v>0</v>
      </c>
    </row>
    <row r="45" spans="1:14" s="5" customFormat="1" ht="15.75" customHeight="1">
      <c r="A45" s="394" t="s">
        <v>73</v>
      </c>
      <c r="B45" s="394" t="s">
        <v>1463</v>
      </c>
      <c r="C45" s="394"/>
      <c r="D45" s="394"/>
      <c r="E45" s="394"/>
      <c r="F45" s="394"/>
      <c r="G45" s="394"/>
      <c r="H45" s="400" t="s">
        <v>1464</v>
      </c>
      <c r="I45" s="400"/>
      <c r="J45" s="400"/>
      <c r="K45" s="400"/>
      <c r="L45" s="402">
        <v>0</v>
      </c>
      <c r="M45" s="401"/>
      <c r="N45" s="308">
        <v>0</v>
      </c>
    </row>
    <row r="46" spans="1:14" s="5" customFormat="1" ht="19.5" customHeight="1">
      <c r="A46" s="394"/>
      <c r="B46" s="393" t="s">
        <v>1465</v>
      </c>
      <c r="C46" s="394"/>
      <c r="D46" s="394"/>
      <c r="E46" s="394"/>
      <c r="F46" s="394"/>
      <c r="G46" s="394"/>
      <c r="H46" s="395" t="s">
        <v>1466</v>
      </c>
      <c r="I46" s="395"/>
      <c r="J46" s="395"/>
      <c r="K46" s="395"/>
      <c r="L46" s="316">
        <f>SUM(L40:L45)</f>
        <v>0</v>
      </c>
      <c r="M46" s="397"/>
      <c r="N46" s="316">
        <f>SUM(N40:N45)</f>
        <v>0</v>
      </c>
    </row>
    <row r="47" spans="1:14" s="5" customFormat="1" ht="19.5" customHeight="1">
      <c r="A47" s="394"/>
      <c r="B47" s="393" t="s">
        <v>1467</v>
      </c>
      <c r="C47" s="394"/>
      <c r="D47" s="394"/>
      <c r="E47" s="394"/>
      <c r="F47" s="394"/>
      <c r="G47" s="394"/>
      <c r="H47" s="395" t="s">
        <v>1468</v>
      </c>
      <c r="I47" s="395"/>
      <c r="J47" s="395"/>
      <c r="K47" s="395"/>
      <c r="L47" s="316">
        <f>L46+L34+L25</f>
        <v>17402155451</v>
      </c>
      <c r="M47" s="397"/>
      <c r="N47" s="316">
        <f>N46+N34+N25</f>
        <v>17904994297</v>
      </c>
    </row>
    <row r="48" spans="1:14" s="5" customFormat="1" ht="19.5" customHeight="1">
      <c r="A48" s="394"/>
      <c r="B48" s="393" t="s">
        <v>1469</v>
      </c>
      <c r="C48" s="394"/>
      <c r="D48" s="394"/>
      <c r="E48" s="394"/>
      <c r="F48" s="394"/>
      <c r="G48" s="394"/>
      <c r="H48" s="395" t="s">
        <v>1470</v>
      </c>
      <c r="I48" s="395"/>
      <c r="J48" s="395"/>
      <c r="K48" s="395"/>
      <c r="L48" s="396">
        <f>N50</f>
        <v>17904994297</v>
      </c>
      <c r="M48" s="397"/>
      <c r="N48" s="316">
        <v>0</v>
      </c>
    </row>
    <row r="49" spans="1:14" s="5" customFormat="1" ht="33" customHeight="1">
      <c r="A49" s="394"/>
      <c r="B49" s="1089" t="s">
        <v>1471</v>
      </c>
      <c r="C49" s="1089"/>
      <c r="D49" s="1089"/>
      <c r="E49" s="1089"/>
      <c r="F49" s="1089"/>
      <c r="G49" s="394"/>
      <c r="H49" s="400">
        <v>61</v>
      </c>
      <c r="I49" s="400"/>
      <c r="J49" s="400"/>
      <c r="K49" s="400"/>
      <c r="L49" s="402">
        <v>0</v>
      </c>
      <c r="M49" s="401"/>
      <c r="N49" s="308">
        <v>0</v>
      </c>
    </row>
    <row r="50" spans="1:16" s="5" customFormat="1" ht="19.5" customHeight="1">
      <c r="A50" s="394"/>
      <c r="B50" s="393" t="s">
        <v>1472</v>
      </c>
      <c r="C50" s="394"/>
      <c r="D50" s="394"/>
      <c r="E50" s="394"/>
      <c r="F50" s="394"/>
      <c r="G50" s="394"/>
      <c r="H50" s="395" t="s">
        <v>1473</v>
      </c>
      <c r="I50" s="395"/>
      <c r="J50" s="395"/>
      <c r="K50" s="395"/>
      <c r="L50" s="417">
        <f>L47+L48+L49</f>
        <v>35307149748</v>
      </c>
      <c r="M50" s="397"/>
      <c r="N50" s="418">
        <f>N47+N48+N49</f>
        <v>17904994297</v>
      </c>
      <c r="O50" s="419">
        <f>L50-'CDKT '!I10</f>
        <v>26710150093</v>
      </c>
      <c r="P50" s="419">
        <f>N50-'CDKT '!K10</f>
        <v>12513423386</v>
      </c>
    </row>
    <row r="51" spans="1:14" s="5" customFormat="1" ht="15" customHeight="1">
      <c r="A51" s="394"/>
      <c r="B51" s="393"/>
      <c r="C51" s="394"/>
      <c r="D51" s="394"/>
      <c r="E51" s="394"/>
      <c r="F51" s="394"/>
      <c r="G51" s="394"/>
      <c r="H51" s="395"/>
      <c r="I51" s="395"/>
      <c r="J51" s="395"/>
      <c r="K51" s="395"/>
      <c r="L51" s="396"/>
      <c r="M51" s="397"/>
      <c r="N51" s="316"/>
    </row>
    <row r="52" spans="1:14" s="5" customFormat="1" ht="18.75" customHeight="1">
      <c r="A52" s="394"/>
      <c r="B52" s="393"/>
      <c r="C52" s="394"/>
      <c r="D52" s="394"/>
      <c r="E52" s="394"/>
      <c r="F52" s="394"/>
      <c r="G52" s="394"/>
      <c r="H52" s="395"/>
      <c r="I52" s="395"/>
      <c r="J52" s="395"/>
      <c r="K52" s="395"/>
      <c r="L52" s="1090" t="e">
        <f>#REF!</f>
        <v>#REF!</v>
      </c>
      <c r="M52" s="1090"/>
      <c r="N52" s="1090"/>
    </row>
    <row r="53" spans="2:14" s="234" customFormat="1" ht="20.25" customHeight="1">
      <c r="B53" s="1093" t="e">
        <f>#REF!</f>
        <v>#REF!</v>
      </c>
      <c r="C53" s="1093"/>
      <c r="D53" s="1093"/>
      <c r="E53" s="337"/>
      <c r="F53" s="335"/>
      <c r="G53" s="338"/>
      <c r="H53" s="420"/>
      <c r="I53" s="420"/>
      <c r="J53" s="420"/>
      <c r="K53" s="339"/>
      <c r="L53" s="1092" t="e">
        <f>#REF!</f>
        <v>#REF!</v>
      </c>
      <c r="M53" s="1092"/>
      <c r="N53" s="1092"/>
    </row>
    <row r="54" spans="2:14" s="234" customFormat="1" ht="21" customHeight="1">
      <c r="B54" s="340"/>
      <c r="C54" s="341"/>
      <c r="D54" s="341"/>
      <c r="E54" s="333"/>
      <c r="F54" s="341"/>
      <c r="G54" s="333"/>
      <c r="H54" s="421"/>
      <c r="I54" s="421"/>
      <c r="J54" s="421"/>
      <c r="K54" s="421"/>
      <c r="L54" s="311"/>
      <c r="M54" s="311"/>
      <c r="N54" s="311"/>
    </row>
    <row r="55" spans="2:14" s="234" customFormat="1" ht="15">
      <c r="B55" s="269"/>
      <c r="C55" s="274"/>
      <c r="D55" s="274"/>
      <c r="F55" s="274"/>
      <c r="H55" s="421"/>
      <c r="I55" s="421"/>
      <c r="J55" s="240"/>
      <c r="K55" s="240"/>
      <c r="L55" s="311"/>
      <c r="M55" s="311"/>
      <c r="N55" s="308"/>
    </row>
    <row r="56" spans="2:14" s="234" customFormat="1" ht="15">
      <c r="B56" s="269"/>
      <c r="C56" s="274"/>
      <c r="D56" s="274"/>
      <c r="F56" s="274"/>
      <c r="H56" s="240"/>
      <c r="I56" s="240"/>
      <c r="J56" s="240"/>
      <c r="K56" s="240"/>
      <c r="L56" s="308"/>
      <c r="M56" s="308"/>
      <c r="N56" s="308"/>
    </row>
    <row r="57" spans="2:14" s="234" customFormat="1" ht="15">
      <c r="B57" s="269"/>
      <c r="C57" s="274"/>
      <c r="D57" s="274"/>
      <c r="F57" s="274"/>
      <c r="H57" s="240"/>
      <c r="I57" s="240"/>
      <c r="J57" s="240"/>
      <c r="K57" s="240"/>
      <c r="L57" s="308"/>
      <c r="M57" s="308"/>
      <c r="N57" s="308"/>
    </row>
    <row r="58" spans="2:14" s="343" customFormat="1" ht="15">
      <c r="B58" s="1091" t="e">
        <f>#REF!</f>
        <v>#REF!</v>
      </c>
      <c r="C58" s="1091"/>
      <c r="D58" s="1091"/>
      <c r="F58" s="422"/>
      <c r="G58" s="422"/>
      <c r="H58" s="422"/>
      <c r="I58" s="276"/>
      <c r="J58" s="276"/>
      <c r="K58" s="276"/>
      <c r="L58" s="1094" t="e">
        <f>#REF!</f>
        <v>#REF!</v>
      </c>
      <c r="M58" s="1094"/>
      <c r="N58" s="1094"/>
    </row>
    <row r="59" spans="2:14" s="234" customFormat="1" ht="15">
      <c r="B59" s="269"/>
      <c r="C59" s="274"/>
      <c r="D59" s="274"/>
      <c r="F59" s="274"/>
      <c r="H59" s="240"/>
      <c r="I59" s="240"/>
      <c r="J59" s="240"/>
      <c r="K59" s="240"/>
      <c r="L59" s="308"/>
      <c r="M59" s="308"/>
      <c r="N59" s="308"/>
    </row>
    <row r="60" spans="2:14" s="198" customFormat="1" ht="12.75">
      <c r="B60" s="423"/>
      <c r="C60" s="423"/>
      <c r="D60" s="423"/>
      <c r="F60" s="423"/>
      <c r="H60" s="424"/>
      <c r="I60" s="424"/>
      <c r="J60" s="424"/>
      <c r="K60" s="201"/>
      <c r="L60" s="1087"/>
      <c r="M60" s="1087"/>
      <c r="N60" s="1087"/>
    </row>
    <row r="61" spans="12:14" ht="12.75">
      <c r="L61" s="7"/>
      <c r="M61" s="7"/>
      <c r="N61" s="7"/>
    </row>
    <row r="62" spans="12:14" ht="12.75">
      <c r="L62" s="7"/>
      <c r="M62" s="7"/>
      <c r="N62" s="7"/>
    </row>
    <row r="63" spans="12:14" ht="12.75">
      <c r="L63" s="7"/>
      <c r="M63" s="7"/>
      <c r="N63" s="7"/>
    </row>
    <row r="64" spans="12:14" ht="12.75">
      <c r="L64" s="7"/>
      <c r="M64" s="7"/>
      <c r="N64" s="7"/>
    </row>
  </sheetData>
  <sheetProtection/>
  <mergeCells count="13">
    <mergeCell ref="A7:B7"/>
    <mergeCell ref="B16:F16"/>
    <mergeCell ref="B19:E19"/>
    <mergeCell ref="B30:E30"/>
    <mergeCell ref="L60:N60"/>
    <mergeCell ref="B40:F40"/>
    <mergeCell ref="B41:F41"/>
    <mergeCell ref="B49:F49"/>
    <mergeCell ref="L52:N52"/>
    <mergeCell ref="B58:D58"/>
    <mergeCell ref="L53:N53"/>
    <mergeCell ref="B53:D53"/>
    <mergeCell ref="L58:N58"/>
  </mergeCells>
  <printOptions/>
  <pageMargins left="0.720138888888889" right="0.25" top="0.5" bottom="0.5" header="0.511805555555556" footer="0.25"/>
  <pageSetup firstPageNumber="8" useFirstPageNumber="1" horizontalDpi="300" verticalDpi="300" orientation="portrait" paperSize="9" r:id="rId1"/>
  <headerFooter alignWithMargins="0">
    <oddFooter>&amp;L&amp;"VNI-Times,Italic"&amp;9Caùc thuyeát minh baùo caùo taøi chính laø phaàn khoâng theå taùch rôøi cuûa baùo caùo naøy&amp;R&amp;"VNI-Times,Italic"&amp;9Trang &amp;P+1
</oddFooter>
  </headerFooter>
</worksheet>
</file>

<file path=xl/worksheets/sheet9.xml><?xml version="1.0" encoding="utf-8"?>
<worksheet xmlns="http://schemas.openxmlformats.org/spreadsheetml/2006/main" xmlns:r="http://schemas.openxmlformats.org/officeDocument/2006/relationships">
  <dimension ref="A1:IP155"/>
  <sheetViews>
    <sheetView zoomScalePageLayoutView="0" workbookViewId="0" topLeftCell="A1">
      <selection activeCell="B3" sqref="B3"/>
    </sheetView>
  </sheetViews>
  <sheetFormatPr defaultColWidth="10.28125" defaultRowHeight="12.75"/>
  <cols>
    <col min="1" max="1" width="3.00390625" style="7" customWidth="1"/>
    <col min="2" max="3" width="10.28125" style="7" customWidth="1"/>
    <col min="4" max="4" width="9.140625" style="7" customWidth="1"/>
    <col min="5" max="5" width="7.57421875" style="7" customWidth="1"/>
    <col min="6" max="6" width="5.00390625" style="7" customWidth="1"/>
    <col min="7" max="7" width="3.140625" style="7" customWidth="1"/>
    <col min="8" max="8" width="5.8515625" style="7" customWidth="1"/>
    <col min="9" max="9" width="0.9921875" style="7" customWidth="1"/>
    <col min="10" max="10" width="7.28125" style="7" customWidth="1"/>
    <col min="11" max="11" width="0.5625" style="7" customWidth="1"/>
    <col min="12" max="12" width="17.28125" style="372" customWidth="1"/>
    <col min="13" max="13" width="0.85546875" style="373" customWidth="1"/>
    <col min="14" max="14" width="17.28125" style="374" customWidth="1"/>
    <col min="15" max="16384" width="10.28125" style="7" customWidth="1"/>
  </cols>
  <sheetData>
    <row r="1" spans="1:250" s="198" customFormat="1" ht="19.5" customHeight="1">
      <c r="A1" s="203" t="s">
        <v>502</v>
      </c>
      <c r="B1" s="204"/>
      <c r="E1" s="199"/>
      <c r="G1" s="285"/>
      <c r="I1" s="200"/>
      <c r="J1" s="201"/>
      <c r="K1" s="205"/>
      <c r="L1" s="202"/>
      <c r="M1" s="202"/>
      <c r="N1" s="286" t="s">
        <v>1404</v>
      </c>
      <c r="O1" s="202"/>
      <c r="II1" s="202"/>
      <c r="IJ1" s="202"/>
      <c r="IK1" s="202"/>
      <c r="IL1" s="202"/>
      <c r="IM1" s="202"/>
      <c r="IN1" s="202"/>
      <c r="IO1" s="202"/>
      <c r="IP1" s="202"/>
    </row>
    <row r="2" spans="1:250" s="198" customFormat="1" ht="9.75" customHeight="1">
      <c r="A2" s="203"/>
      <c r="B2" s="204"/>
      <c r="E2" s="199"/>
      <c r="G2" s="285"/>
      <c r="I2" s="200"/>
      <c r="J2" s="201"/>
      <c r="K2" s="205"/>
      <c r="L2" s="202"/>
      <c r="M2" s="202"/>
      <c r="N2" s="286"/>
      <c r="O2" s="202"/>
      <c r="II2" s="202"/>
      <c r="IJ2" s="202"/>
      <c r="IK2" s="202"/>
      <c r="IL2" s="202"/>
      <c r="IM2" s="202"/>
      <c r="IN2" s="202"/>
      <c r="IO2" s="202"/>
      <c r="IP2" s="202"/>
    </row>
    <row r="3" spans="1:14" ht="24.75" customHeight="1">
      <c r="A3" s="375" t="s">
        <v>72</v>
      </c>
      <c r="B3" s="376"/>
      <c r="C3" s="376"/>
      <c r="D3" s="376"/>
      <c r="E3" s="376"/>
      <c r="F3" s="376"/>
      <c r="G3" s="376"/>
      <c r="H3" s="376"/>
      <c r="I3" s="376"/>
      <c r="J3" s="376"/>
      <c r="K3" s="376"/>
      <c r="L3" s="209"/>
      <c r="M3" s="209"/>
      <c r="N3" s="209"/>
    </row>
    <row r="4" spans="1:14" ht="24.75" customHeight="1">
      <c r="A4" s="377" t="s">
        <v>1474</v>
      </c>
      <c r="B4" s="376"/>
      <c r="C4" s="376"/>
      <c r="D4" s="376"/>
      <c r="E4" s="376"/>
      <c r="F4" s="376"/>
      <c r="G4" s="376"/>
      <c r="H4" s="376"/>
      <c r="I4" s="376"/>
      <c r="J4" s="376"/>
      <c r="K4" s="376"/>
      <c r="L4" s="378"/>
      <c r="M4" s="378"/>
      <c r="N4" s="378"/>
    </row>
    <row r="5" spans="1:14" s="280" customFormat="1" ht="19.5" customHeight="1">
      <c r="A5" s="379" t="s">
        <v>10</v>
      </c>
      <c r="B5" s="291"/>
      <c r="C5" s="292"/>
      <c r="D5" s="293"/>
      <c r="E5" s="294"/>
      <c r="F5" s="294"/>
      <c r="G5" s="294"/>
      <c r="H5" s="295"/>
      <c r="I5" s="296"/>
      <c r="J5" s="380"/>
      <c r="K5" s="291"/>
      <c r="L5" s="291"/>
      <c r="M5" s="291"/>
      <c r="N5" s="381" t="s">
        <v>1216</v>
      </c>
    </row>
    <row r="6" spans="1:14" ht="19.5" customHeight="1">
      <c r="A6" s="382"/>
      <c r="B6" s="383"/>
      <c r="C6" s="383"/>
      <c r="D6" s="383"/>
      <c r="E6" s="383"/>
      <c r="F6" s="383"/>
      <c r="G6" s="383"/>
      <c r="H6" s="383"/>
      <c r="I6" s="383"/>
      <c r="J6" s="383"/>
      <c r="K6" s="383"/>
      <c r="L6" s="384"/>
      <c r="M6" s="385"/>
      <c r="N6" s="386"/>
    </row>
    <row r="7" spans="1:14" s="392" customFormat="1" ht="34.5" customHeight="1">
      <c r="A7" s="1095"/>
      <c r="B7" s="1095"/>
      <c r="C7" s="302" t="s">
        <v>1362</v>
      </c>
      <c r="D7" s="302"/>
      <c r="E7" s="302"/>
      <c r="F7" s="302"/>
      <c r="G7" s="387"/>
      <c r="H7" s="387" t="s">
        <v>1218</v>
      </c>
      <c r="I7" s="387"/>
      <c r="J7" s="388" t="s">
        <v>1219</v>
      </c>
      <c r="K7" s="389"/>
      <c r="L7" s="1007" t="s">
        <v>7</v>
      </c>
      <c r="M7" s="391"/>
      <c r="N7" s="1007" t="s">
        <v>6</v>
      </c>
    </row>
    <row r="8" spans="1:14" s="5" customFormat="1" ht="30" customHeight="1">
      <c r="A8" s="393" t="s">
        <v>1406</v>
      </c>
      <c r="B8" s="394"/>
      <c r="C8" s="394"/>
      <c r="D8" s="394"/>
      <c r="E8" s="394"/>
      <c r="F8" s="394"/>
      <c r="G8" s="394"/>
      <c r="H8" s="395"/>
      <c r="I8" s="395"/>
      <c r="J8" s="395"/>
      <c r="K8" s="395"/>
      <c r="L8" s="396"/>
      <c r="M8" s="397"/>
      <c r="N8" s="308"/>
    </row>
    <row r="9" spans="1:14" s="10" customFormat="1" ht="24.75" customHeight="1">
      <c r="A9" s="399" t="s">
        <v>1437</v>
      </c>
      <c r="B9" s="425" t="s">
        <v>1475</v>
      </c>
      <c r="C9" s="399"/>
      <c r="D9" s="399"/>
      <c r="E9" s="399"/>
      <c r="F9" s="399"/>
      <c r="G9" s="399"/>
      <c r="H9" s="400" t="s">
        <v>1364</v>
      </c>
      <c r="I9" s="400"/>
      <c r="J9" s="400"/>
      <c r="K9" s="400"/>
      <c r="L9" s="308">
        <v>35864376499</v>
      </c>
      <c r="M9" s="401">
        <v>0</v>
      </c>
      <c r="N9" s="308">
        <v>34279676515</v>
      </c>
    </row>
    <row r="10" spans="1:14" s="10" customFormat="1" ht="18" customHeight="1">
      <c r="A10" s="399" t="s">
        <v>1439</v>
      </c>
      <c r="B10" s="425" t="s">
        <v>1476</v>
      </c>
      <c r="C10" s="399"/>
      <c r="D10" s="399"/>
      <c r="E10" s="399"/>
      <c r="F10" s="399"/>
      <c r="G10" s="399"/>
      <c r="H10" s="400" t="s">
        <v>1366</v>
      </c>
      <c r="I10" s="400"/>
      <c r="J10" s="400"/>
      <c r="K10" s="400"/>
      <c r="L10" s="308">
        <v>-4855450904</v>
      </c>
      <c r="M10" s="401">
        <v>0</v>
      </c>
      <c r="N10" s="308">
        <v>-3903312310</v>
      </c>
    </row>
    <row r="11" spans="1:14" s="10" customFormat="1" ht="18" customHeight="1">
      <c r="A11" s="399" t="s">
        <v>66</v>
      </c>
      <c r="B11" s="425" t="s">
        <v>1477</v>
      </c>
      <c r="C11" s="399"/>
      <c r="D11" s="399"/>
      <c r="E11" s="399"/>
      <c r="F11" s="399"/>
      <c r="G11" s="399"/>
      <c r="H11" s="400" t="s">
        <v>1411</v>
      </c>
      <c r="I11" s="400"/>
      <c r="J11" s="400"/>
      <c r="K11" s="400"/>
      <c r="L11" s="308">
        <v>-19611282456</v>
      </c>
      <c r="M11" s="401">
        <v>0</v>
      </c>
      <c r="N11" s="308">
        <v>-13638553909</v>
      </c>
    </row>
    <row r="12" spans="1:14" s="10" customFormat="1" ht="18" customHeight="1">
      <c r="A12" s="399" t="s">
        <v>68</v>
      </c>
      <c r="B12" s="425" t="s">
        <v>1478</v>
      </c>
      <c r="C12" s="399"/>
      <c r="D12" s="399"/>
      <c r="E12" s="399"/>
      <c r="F12" s="399"/>
      <c r="G12" s="399"/>
      <c r="H12" s="400" t="s">
        <v>65</v>
      </c>
      <c r="I12" s="400"/>
      <c r="J12" s="400"/>
      <c r="K12" s="400"/>
      <c r="L12" s="308">
        <v>0</v>
      </c>
      <c r="M12" s="401">
        <v>0</v>
      </c>
      <c r="N12" s="308">
        <v>0</v>
      </c>
    </row>
    <row r="13" spans="1:14" s="10" customFormat="1" ht="18" customHeight="1">
      <c r="A13" s="399" t="s">
        <v>71</v>
      </c>
      <c r="B13" s="425" t="s">
        <v>1616</v>
      </c>
      <c r="C13" s="399"/>
      <c r="D13" s="399"/>
      <c r="E13" s="399"/>
      <c r="F13" s="399"/>
      <c r="G13" s="399"/>
      <c r="H13" s="400" t="s">
        <v>1414</v>
      </c>
      <c r="I13" s="400"/>
      <c r="J13" s="400"/>
      <c r="K13" s="400"/>
      <c r="L13" s="308">
        <v>-3823619266</v>
      </c>
      <c r="M13" s="401">
        <v>0</v>
      </c>
      <c r="N13" s="308">
        <v>-3646473948</v>
      </c>
    </row>
    <row r="14" spans="1:14" s="10" customFormat="1" ht="18" customHeight="1">
      <c r="A14" s="399" t="s">
        <v>73</v>
      </c>
      <c r="B14" s="425" t="s">
        <v>1617</v>
      </c>
      <c r="C14" s="399"/>
      <c r="D14" s="399"/>
      <c r="E14" s="399"/>
      <c r="F14" s="399"/>
      <c r="G14" s="399"/>
      <c r="H14" s="400" t="s">
        <v>1416</v>
      </c>
      <c r="I14" s="400"/>
      <c r="J14" s="400"/>
      <c r="K14" s="400"/>
      <c r="L14" s="308">
        <v>22057217859</v>
      </c>
      <c r="M14" s="401">
        <v>0</v>
      </c>
      <c r="N14" s="308">
        <v>13927879476</v>
      </c>
    </row>
    <row r="15" spans="1:14" s="10" customFormat="1" ht="18" customHeight="1">
      <c r="A15" s="399" t="s">
        <v>1373</v>
      </c>
      <c r="B15" s="425" t="s">
        <v>1618</v>
      </c>
      <c r="C15" s="399"/>
      <c r="D15" s="399"/>
      <c r="E15" s="399"/>
      <c r="F15" s="399"/>
      <c r="G15" s="399"/>
      <c r="H15" s="400" t="s">
        <v>70</v>
      </c>
      <c r="I15" s="400"/>
      <c r="J15" s="400"/>
      <c r="K15" s="400"/>
      <c r="L15" s="308">
        <v>-19024091847</v>
      </c>
      <c r="M15" s="401">
        <v>0</v>
      </c>
      <c r="N15" s="308">
        <v>-19028739821</v>
      </c>
    </row>
    <row r="16" spans="1:14" s="5" customFormat="1" ht="19.5" customHeight="1">
      <c r="A16" s="394"/>
      <c r="B16" s="393" t="s">
        <v>367</v>
      </c>
      <c r="C16" s="394"/>
      <c r="D16" s="394"/>
      <c r="E16" s="394"/>
      <c r="F16" s="394"/>
      <c r="G16" s="394"/>
      <c r="H16" s="395" t="s">
        <v>1435</v>
      </c>
      <c r="I16" s="395"/>
      <c r="J16" s="395"/>
      <c r="K16" s="395"/>
      <c r="L16" s="316">
        <v>10607149885</v>
      </c>
      <c r="M16" s="1098">
        <v>7990476003</v>
      </c>
      <c r="N16" s="1102"/>
    </row>
    <row r="17" spans="1:14" s="5" customFormat="1" ht="30" customHeight="1">
      <c r="A17" s="393" t="s">
        <v>1436</v>
      </c>
      <c r="B17" s="394"/>
      <c r="C17" s="394"/>
      <c r="D17" s="394"/>
      <c r="E17" s="394"/>
      <c r="F17" s="394"/>
      <c r="G17" s="394"/>
      <c r="H17" s="395"/>
      <c r="I17" s="395"/>
      <c r="J17" s="395"/>
      <c r="K17" s="395"/>
      <c r="L17" s="396"/>
      <c r="M17" s="397"/>
      <c r="N17" s="308"/>
    </row>
    <row r="18" spans="1:14" s="10" customFormat="1" ht="30.75" customHeight="1">
      <c r="A18" s="407" t="s">
        <v>1437</v>
      </c>
      <c r="B18" s="1089" t="s">
        <v>1438</v>
      </c>
      <c r="C18" s="1089"/>
      <c r="D18" s="1089"/>
      <c r="E18" s="1089"/>
      <c r="F18" s="1089"/>
      <c r="G18" s="399"/>
      <c r="H18" s="408" t="s">
        <v>1372</v>
      </c>
      <c r="I18" s="400"/>
      <c r="J18" s="400"/>
      <c r="K18" s="400"/>
      <c r="L18" s="308">
        <v>-2185518596</v>
      </c>
      <c r="M18" s="401"/>
      <c r="N18" s="308">
        <v>-637651199</v>
      </c>
    </row>
    <row r="19" spans="1:14" s="10" customFormat="1" ht="18" customHeight="1">
      <c r="A19" s="399" t="s">
        <v>1439</v>
      </c>
      <c r="B19" s="399" t="s">
        <v>1440</v>
      </c>
      <c r="C19" s="399"/>
      <c r="D19" s="399"/>
      <c r="E19" s="399"/>
      <c r="F19" s="399"/>
      <c r="G19" s="399"/>
      <c r="H19" s="400">
        <v>22</v>
      </c>
      <c r="I19" s="400"/>
      <c r="J19" s="400"/>
      <c r="K19" s="400"/>
      <c r="L19" s="308">
        <v>13454546</v>
      </c>
      <c r="M19" s="401"/>
      <c r="N19" s="308">
        <v>0</v>
      </c>
    </row>
    <row r="20" spans="1:14" s="10" customFormat="1" ht="18" customHeight="1">
      <c r="A20" s="399" t="s">
        <v>66</v>
      </c>
      <c r="B20" s="399" t="s">
        <v>1441</v>
      </c>
      <c r="C20" s="399"/>
      <c r="D20" s="399"/>
      <c r="E20" s="399"/>
      <c r="F20" s="399"/>
      <c r="G20" s="399"/>
      <c r="H20" s="400" t="s">
        <v>1442</v>
      </c>
      <c r="I20" s="400"/>
      <c r="J20" s="400"/>
      <c r="K20" s="400"/>
      <c r="L20" s="308">
        <v>-3000000000</v>
      </c>
      <c r="M20" s="401"/>
      <c r="N20" s="308">
        <v>-27642350000</v>
      </c>
    </row>
    <row r="21" spans="1:14" s="10" customFormat="1" ht="30.75" customHeight="1">
      <c r="A21" s="407" t="s">
        <v>68</v>
      </c>
      <c r="B21" s="1089" t="s">
        <v>1443</v>
      </c>
      <c r="C21" s="1089"/>
      <c r="D21" s="1089"/>
      <c r="E21" s="1089"/>
      <c r="F21" s="1089"/>
      <c r="G21" s="399"/>
      <c r="H21" s="408" t="s">
        <v>1444</v>
      </c>
      <c r="I21" s="400"/>
      <c r="J21" s="400"/>
      <c r="K21" s="400"/>
      <c r="L21" s="308">
        <v>0</v>
      </c>
      <c r="M21" s="401"/>
      <c r="N21" s="308">
        <v>28300000000</v>
      </c>
    </row>
    <row r="22" spans="1:14" s="10" customFormat="1" ht="18" customHeight="1">
      <c r="A22" s="399" t="s">
        <v>71</v>
      </c>
      <c r="B22" s="399" t="s">
        <v>1445</v>
      </c>
      <c r="C22" s="399"/>
      <c r="D22" s="399"/>
      <c r="E22" s="399"/>
      <c r="F22" s="399"/>
      <c r="G22" s="399"/>
      <c r="H22" s="400" t="s">
        <v>1446</v>
      </c>
      <c r="I22" s="400"/>
      <c r="J22" s="400"/>
      <c r="K22" s="400"/>
      <c r="L22" s="308">
        <v>0</v>
      </c>
      <c r="M22" s="401"/>
      <c r="N22" s="308">
        <v>0</v>
      </c>
    </row>
    <row r="23" spans="1:14" s="10" customFormat="1" ht="18" customHeight="1">
      <c r="A23" s="399" t="s">
        <v>73</v>
      </c>
      <c r="B23" s="399" t="s">
        <v>1447</v>
      </c>
      <c r="C23" s="399"/>
      <c r="D23" s="399"/>
      <c r="E23" s="399"/>
      <c r="F23" s="399"/>
      <c r="G23" s="399"/>
      <c r="H23" s="400" t="s">
        <v>1448</v>
      </c>
      <c r="I23" s="400"/>
      <c r="J23" s="400"/>
      <c r="K23" s="400"/>
      <c r="L23" s="308">
        <v>0</v>
      </c>
      <c r="M23" s="401"/>
      <c r="N23" s="308">
        <v>0</v>
      </c>
    </row>
    <row r="24" spans="1:14" s="10" customFormat="1" ht="18" customHeight="1">
      <c r="A24" s="399" t="s">
        <v>1373</v>
      </c>
      <c r="B24" s="399" t="s">
        <v>1449</v>
      </c>
      <c r="C24" s="399"/>
      <c r="D24" s="399"/>
      <c r="E24" s="399"/>
      <c r="F24" s="399"/>
      <c r="G24" s="399"/>
      <c r="H24" s="400">
        <v>27</v>
      </c>
      <c r="I24" s="400"/>
      <c r="J24" s="400"/>
      <c r="K24" s="400"/>
      <c r="L24" s="308">
        <v>3014982909</v>
      </c>
      <c r="M24" s="401"/>
      <c r="N24" s="308">
        <v>4105223592</v>
      </c>
    </row>
    <row r="25" spans="1:14" s="5" customFormat="1" ht="19.5" customHeight="1">
      <c r="A25" s="394"/>
      <c r="B25" s="393" t="s">
        <v>1450</v>
      </c>
      <c r="C25" s="394"/>
      <c r="D25" s="394"/>
      <c r="E25" s="394"/>
      <c r="F25" s="394"/>
      <c r="G25" s="394"/>
      <c r="H25" s="395" t="s">
        <v>1451</v>
      </c>
      <c r="I25" s="395"/>
      <c r="J25" s="1098">
        <v>-2157081141</v>
      </c>
      <c r="K25" s="1099"/>
      <c r="L25" s="1099"/>
      <c r="M25" s="397"/>
      <c r="N25" s="316">
        <v>4125222393</v>
      </c>
    </row>
    <row r="26" spans="1:14" s="5" customFormat="1" ht="30" customHeight="1">
      <c r="A26" s="393" t="s">
        <v>1452</v>
      </c>
      <c r="B26" s="394"/>
      <c r="C26" s="394"/>
      <c r="D26" s="394"/>
      <c r="E26" s="394"/>
      <c r="F26" s="394"/>
      <c r="G26" s="394"/>
      <c r="H26" s="395"/>
      <c r="I26" s="395"/>
      <c r="J26" s="395"/>
      <c r="K26" s="395"/>
      <c r="L26" s="396"/>
      <c r="M26" s="397"/>
      <c r="N26" s="308"/>
    </row>
    <row r="27" spans="1:14" s="10" customFormat="1" ht="30.75" customHeight="1">
      <c r="A27" s="411" t="s">
        <v>62</v>
      </c>
      <c r="B27" s="1089" t="s">
        <v>1453</v>
      </c>
      <c r="C27" s="1089"/>
      <c r="D27" s="1089"/>
      <c r="E27" s="1089"/>
      <c r="F27" s="1089"/>
      <c r="G27" s="1089"/>
      <c r="H27" s="400" t="s">
        <v>1454</v>
      </c>
      <c r="I27" s="400"/>
      <c r="J27" s="400"/>
      <c r="K27" s="400"/>
      <c r="L27" s="308">
        <v>0</v>
      </c>
      <c r="M27" s="401"/>
      <c r="N27" s="402">
        <v>0</v>
      </c>
    </row>
    <row r="28" spans="1:14" s="10" customFormat="1" ht="30" customHeight="1">
      <c r="A28" s="785" t="s">
        <v>64</v>
      </c>
      <c r="B28" s="1089" t="s">
        <v>1455</v>
      </c>
      <c r="C28" s="1089"/>
      <c r="D28" s="1089"/>
      <c r="E28" s="1089"/>
      <c r="F28" s="1089"/>
      <c r="G28" s="403"/>
      <c r="H28" s="400" t="s">
        <v>1456</v>
      </c>
      <c r="I28" s="400"/>
      <c r="J28" s="400"/>
      <c r="K28" s="400"/>
      <c r="L28" s="308">
        <v>0</v>
      </c>
      <c r="M28" s="401"/>
      <c r="N28" s="402">
        <v>0</v>
      </c>
    </row>
    <row r="29" spans="1:14" s="10" customFormat="1" ht="18" customHeight="1">
      <c r="A29" s="399" t="s">
        <v>66</v>
      </c>
      <c r="B29" s="399" t="s">
        <v>1457</v>
      </c>
      <c r="C29" s="399"/>
      <c r="D29" s="399"/>
      <c r="E29" s="399"/>
      <c r="F29" s="399"/>
      <c r="G29" s="399"/>
      <c r="H29" s="400" t="s">
        <v>1458</v>
      </c>
      <c r="I29" s="400"/>
      <c r="J29" s="400"/>
      <c r="K29" s="400"/>
      <c r="L29" s="308">
        <v>0</v>
      </c>
      <c r="M29" s="401"/>
      <c r="N29" s="402">
        <v>0</v>
      </c>
    </row>
    <row r="30" spans="1:14" s="10" customFormat="1" ht="18" customHeight="1">
      <c r="A30" s="399" t="s">
        <v>68</v>
      </c>
      <c r="B30" s="399" t="s">
        <v>1459</v>
      </c>
      <c r="C30" s="399"/>
      <c r="D30" s="399"/>
      <c r="E30" s="399"/>
      <c r="F30" s="399"/>
      <c r="G30" s="399"/>
      <c r="H30" s="400" t="s">
        <v>1460</v>
      </c>
      <c r="I30" s="400"/>
      <c r="J30" s="400"/>
      <c r="K30" s="400"/>
      <c r="L30" s="308">
        <v>0</v>
      </c>
      <c r="M30" s="401"/>
      <c r="N30" s="402">
        <v>0</v>
      </c>
    </row>
    <row r="31" spans="1:14" s="10" customFormat="1" ht="18" customHeight="1">
      <c r="A31" s="399" t="s">
        <v>71</v>
      </c>
      <c r="B31" s="399" t="s">
        <v>1461</v>
      </c>
      <c r="C31" s="399"/>
      <c r="D31" s="399"/>
      <c r="E31" s="399"/>
      <c r="F31" s="399"/>
      <c r="G31" s="399"/>
      <c r="H31" s="400" t="s">
        <v>1462</v>
      </c>
      <c r="I31" s="400"/>
      <c r="J31" s="400"/>
      <c r="K31" s="400"/>
      <c r="L31" s="308">
        <v>0</v>
      </c>
      <c r="M31" s="401"/>
      <c r="N31" s="402">
        <v>0</v>
      </c>
    </row>
    <row r="32" spans="1:14" s="10" customFormat="1" ht="18" customHeight="1">
      <c r="A32" s="399" t="s">
        <v>73</v>
      </c>
      <c r="B32" s="399" t="s">
        <v>1463</v>
      </c>
      <c r="C32" s="399"/>
      <c r="D32" s="399"/>
      <c r="E32" s="399"/>
      <c r="F32" s="399"/>
      <c r="G32" s="399"/>
      <c r="H32" s="400" t="s">
        <v>1464</v>
      </c>
      <c r="I32" s="400"/>
      <c r="J32" s="400"/>
      <c r="K32" s="400"/>
      <c r="L32" s="308">
        <v>-5244640000</v>
      </c>
      <c r="M32" s="401"/>
      <c r="N32" s="402">
        <v>-7468800000</v>
      </c>
    </row>
    <row r="33" spans="1:14" s="5" customFormat="1" ht="19.5" customHeight="1">
      <c r="A33" s="394"/>
      <c r="B33" s="393" t="s">
        <v>1465</v>
      </c>
      <c r="C33" s="394"/>
      <c r="D33" s="394"/>
      <c r="E33" s="394"/>
      <c r="F33" s="394"/>
      <c r="G33" s="394"/>
      <c r="H33" s="395" t="s">
        <v>1466</v>
      </c>
      <c r="I33" s="395"/>
      <c r="J33" s="1098">
        <v>-5244640000</v>
      </c>
      <c r="K33" s="1099"/>
      <c r="L33" s="1106"/>
      <c r="M33" s="1098">
        <v>-7468800000</v>
      </c>
      <c r="N33" s="1103"/>
    </row>
    <row r="34" spans="1:14" s="5" customFormat="1" ht="19.5" customHeight="1">
      <c r="A34" s="394"/>
      <c r="B34" s="393"/>
      <c r="C34" s="394"/>
      <c r="D34" s="394"/>
      <c r="E34" s="394"/>
      <c r="F34" s="394"/>
      <c r="G34" s="394"/>
      <c r="H34" s="395"/>
      <c r="I34" s="395"/>
      <c r="J34" s="395"/>
      <c r="K34" s="395"/>
      <c r="L34" s="316"/>
      <c r="M34" s="397"/>
      <c r="N34" s="316"/>
    </row>
    <row r="35" spans="1:14" s="5" customFormat="1" ht="11.25" customHeight="1">
      <c r="A35" s="394"/>
      <c r="B35" s="393"/>
      <c r="C35" s="394"/>
      <c r="D35" s="394"/>
      <c r="E35" s="394"/>
      <c r="F35" s="394"/>
      <c r="G35" s="394"/>
      <c r="H35" s="395"/>
      <c r="I35" s="395"/>
      <c r="J35" s="395"/>
      <c r="K35" s="395"/>
      <c r="L35" s="316"/>
      <c r="M35" s="397"/>
      <c r="N35" s="316"/>
    </row>
    <row r="36" spans="1:14" s="5" customFormat="1" ht="19.5" customHeight="1">
      <c r="A36" s="394"/>
      <c r="B36" s="393"/>
      <c r="C36" s="394"/>
      <c r="D36" s="394"/>
      <c r="E36" s="394"/>
      <c r="F36" s="394"/>
      <c r="G36" s="394"/>
      <c r="H36" s="395"/>
      <c r="I36" s="395"/>
      <c r="J36" s="395"/>
      <c r="K36" s="395"/>
      <c r="L36" s="316"/>
      <c r="M36" s="397"/>
      <c r="N36" s="316"/>
    </row>
    <row r="37" spans="1:14" s="4" customFormat="1" ht="28.5" customHeight="1">
      <c r="A37" s="393"/>
      <c r="B37" s="393" t="s">
        <v>1619</v>
      </c>
      <c r="C37" s="393"/>
      <c r="D37" s="393"/>
      <c r="E37" s="393"/>
      <c r="F37" s="393"/>
      <c r="G37" s="393"/>
      <c r="H37" s="395" t="s">
        <v>1468</v>
      </c>
      <c r="I37" s="395"/>
      <c r="J37" s="395"/>
      <c r="K37" s="395"/>
      <c r="L37" s="396">
        <v>3205428744</v>
      </c>
      <c r="M37" s="1104">
        <v>4646898396</v>
      </c>
      <c r="N37" s="1105"/>
    </row>
    <row r="38" spans="1:14" s="5" customFormat="1" ht="19.5" customHeight="1">
      <c r="A38" s="394"/>
      <c r="B38" s="393" t="s">
        <v>1469</v>
      </c>
      <c r="C38" s="394"/>
      <c r="D38" s="394"/>
      <c r="E38" s="394"/>
      <c r="F38" s="394"/>
      <c r="G38" s="394"/>
      <c r="H38" s="395" t="s">
        <v>1470</v>
      </c>
      <c r="I38" s="395"/>
      <c r="J38" s="1009"/>
      <c r="K38" s="814"/>
      <c r="L38" s="316">
        <v>5391570911</v>
      </c>
      <c r="M38" s="397"/>
      <c r="N38" s="316">
        <v>20350140898</v>
      </c>
    </row>
    <row r="39" spans="1:14" s="5" customFormat="1" ht="36.75" customHeight="1">
      <c r="A39" s="394"/>
      <c r="B39" s="1100" t="s">
        <v>1471</v>
      </c>
      <c r="C39" s="1100"/>
      <c r="D39" s="1100"/>
      <c r="E39" s="1100"/>
      <c r="F39" s="1100"/>
      <c r="G39" s="394"/>
      <c r="H39" s="400">
        <v>61</v>
      </c>
      <c r="I39" s="400"/>
      <c r="J39" s="400"/>
      <c r="K39" s="400"/>
      <c r="L39" s="308">
        <v>0</v>
      </c>
      <c r="M39" s="401"/>
      <c r="N39" s="308">
        <v>0</v>
      </c>
    </row>
    <row r="40" spans="1:14" s="5" customFormat="1" ht="19.5" customHeight="1" thickBot="1">
      <c r="A40" s="394"/>
      <c r="B40" s="393" t="s">
        <v>1472</v>
      </c>
      <c r="C40" s="394"/>
      <c r="D40" s="394"/>
      <c r="E40" s="394"/>
      <c r="F40" s="394"/>
      <c r="G40" s="394"/>
      <c r="H40" s="395" t="s">
        <v>1473</v>
      </c>
      <c r="I40" s="395"/>
      <c r="J40" s="991"/>
      <c r="K40" s="991"/>
      <c r="L40" s="418">
        <v>8596999655</v>
      </c>
      <c r="M40" s="397"/>
      <c r="N40" s="418">
        <v>24997039294</v>
      </c>
    </row>
    <row r="41" spans="1:14" s="5" customFormat="1" ht="15" customHeight="1" thickTop="1">
      <c r="A41" s="394"/>
      <c r="B41" s="393"/>
      <c r="C41" s="394"/>
      <c r="D41" s="394"/>
      <c r="E41" s="394"/>
      <c r="F41" s="394"/>
      <c r="G41" s="394"/>
      <c r="H41" s="395"/>
      <c r="I41" s="395"/>
      <c r="J41" s="395"/>
      <c r="K41" s="395"/>
      <c r="L41" s="396"/>
      <c r="M41" s="397"/>
      <c r="N41" s="316"/>
    </row>
    <row r="42" spans="1:14" s="5" customFormat="1" ht="18.75" customHeight="1">
      <c r="A42" s="394"/>
      <c r="B42" s="393"/>
      <c r="C42" s="394"/>
      <c r="D42" s="394"/>
      <c r="E42" s="394"/>
      <c r="F42" s="394"/>
      <c r="G42" s="394"/>
      <c r="H42" s="395"/>
      <c r="I42" s="395"/>
      <c r="J42" s="395"/>
      <c r="K42" s="395"/>
      <c r="L42" s="1101" t="s">
        <v>8</v>
      </c>
      <c r="M42" s="1101"/>
      <c r="N42" s="1101"/>
    </row>
    <row r="43" spans="1:14" s="234" customFormat="1" ht="20.25" customHeight="1">
      <c r="A43" s="275" t="s">
        <v>1731</v>
      </c>
      <c r="B43" s="337"/>
      <c r="C43" s="337"/>
      <c r="D43" s="337"/>
      <c r="E43" s="337"/>
      <c r="F43" s="335" t="s">
        <v>936</v>
      </c>
      <c r="G43" s="338"/>
      <c r="H43" s="420"/>
      <c r="I43" s="420"/>
      <c r="J43" s="420"/>
      <c r="K43" s="339"/>
      <c r="L43" s="1092" t="s">
        <v>935</v>
      </c>
      <c r="M43" s="1092"/>
      <c r="N43" s="1092"/>
    </row>
    <row r="44" spans="2:14" s="234" customFormat="1" ht="21" customHeight="1">
      <c r="B44" s="340"/>
      <c r="C44" s="341"/>
      <c r="D44" s="341"/>
      <c r="E44" s="333"/>
      <c r="F44" s="341"/>
      <c r="G44" s="333"/>
      <c r="H44" s="421"/>
      <c r="I44" s="421"/>
      <c r="J44" s="421"/>
      <c r="K44" s="421"/>
      <c r="L44" s="311"/>
      <c r="M44" s="311"/>
      <c r="N44" s="311"/>
    </row>
    <row r="45" spans="2:14" s="234" customFormat="1" ht="15">
      <c r="B45" s="269"/>
      <c r="C45" s="274"/>
      <c r="D45" s="274"/>
      <c r="F45" s="274"/>
      <c r="H45" s="421"/>
      <c r="I45" s="421"/>
      <c r="J45" s="240"/>
      <c r="K45" s="240"/>
      <c r="L45" s="311"/>
      <c r="M45" s="311"/>
      <c r="N45" s="308"/>
    </row>
    <row r="46" spans="2:14" s="234" customFormat="1" ht="15">
      <c r="B46" s="269"/>
      <c r="C46" s="274"/>
      <c r="D46" s="274"/>
      <c r="F46" s="274"/>
      <c r="H46" s="240"/>
      <c r="I46" s="240"/>
      <c r="J46" s="240"/>
      <c r="K46" s="240"/>
      <c r="L46" s="308"/>
      <c r="M46" s="308"/>
      <c r="N46" s="308"/>
    </row>
    <row r="47" spans="2:14" s="234" customFormat="1" ht="15">
      <c r="B47" s="269"/>
      <c r="C47" s="274"/>
      <c r="D47" s="274"/>
      <c r="F47" s="274"/>
      <c r="H47" s="240"/>
      <c r="I47" s="240"/>
      <c r="J47" s="240"/>
      <c r="K47" s="240"/>
      <c r="L47" s="308"/>
      <c r="M47" s="308"/>
      <c r="N47" s="308"/>
    </row>
    <row r="48" spans="1:14" s="234" customFormat="1" ht="15">
      <c r="A48" s="334" t="s">
        <v>504</v>
      </c>
      <c r="B48" s="1022"/>
      <c r="C48" s="1022"/>
      <c r="D48" s="1022"/>
      <c r="F48" s="426"/>
      <c r="G48" s="426"/>
      <c r="H48" s="426"/>
      <c r="I48" s="272"/>
      <c r="J48" s="272"/>
      <c r="K48" s="316" t="s">
        <v>505</v>
      </c>
      <c r="L48" s="1097" t="s">
        <v>506</v>
      </c>
      <c r="M48" s="1097"/>
      <c r="N48" s="1097"/>
    </row>
    <row r="49" spans="2:14" s="234" customFormat="1" ht="15">
      <c r="B49" s="269"/>
      <c r="C49" s="274"/>
      <c r="D49" s="274"/>
      <c r="F49" s="274"/>
      <c r="H49" s="240"/>
      <c r="I49" s="240"/>
      <c r="J49" s="240"/>
      <c r="K49" s="240"/>
      <c r="L49" s="308"/>
      <c r="M49" s="308"/>
      <c r="N49" s="308"/>
    </row>
    <row r="50" spans="2:14" s="234" customFormat="1" ht="15">
      <c r="B50" s="275"/>
      <c r="C50" s="275"/>
      <c r="D50" s="275"/>
      <c r="F50" s="275"/>
      <c r="H50" s="232"/>
      <c r="I50" s="232"/>
      <c r="J50" s="232"/>
      <c r="K50" s="240"/>
      <c r="L50" s="1092"/>
      <c r="M50" s="1092"/>
      <c r="N50" s="1092"/>
    </row>
    <row r="51" spans="12:14" ht="12.75">
      <c r="L51" s="7"/>
      <c r="M51" s="7"/>
      <c r="N51" s="7"/>
    </row>
    <row r="52" spans="12:14" ht="12.75">
      <c r="L52" s="7"/>
      <c r="M52" s="7"/>
      <c r="N52" s="7"/>
    </row>
    <row r="53" spans="12:14" ht="12.75">
      <c r="L53" s="7"/>
      <c r="M53" s="7"/>
      <c r="N53" s="7"/>
    </row>
    <row r="54" spans="12:14" ht="12.75">
      <c r="L54" s="7"/>
      <c r="M54" s="7"/>
      <c r="N54" s="7"/>
    </row>
    <row r="55" spans="12:14" ht="12.75">
      <c r="L55" s="7"/>
      <c r="M55" s="7"/>
      <c r="N55" s="7"/>
    </row>
    <row r="56" spans="12:14" ht="12.75">
      <c r="L56" s="7"/>
      <c r="M56" s="7"/>
      <c r="N56" s="7"/>
    </row>
    <row r="57" spans="12:14" ht="12.75">
      <c r="L57" s="7"/>
      <c r="M57" s="7"/>
      <c r="N57" s="7"/>
    </row>
    <row r="58" spans="12:14" ht="12.75">
      <c r="L58" s="7"/>
      <c r="M58" s="7"/>
      <c r="N58" s="7"/>
    </row>
    <row r="59" spans="12:14" ht="12.75">
      <c r="L59" s="7"/>
      <c r="M59" s="7"/>
      <c r="N59" s="7"/>
    </row>
    <row r="60" spans="12:14" ht="12.75">
      <c r="L60" s="7"/>
      <c r="M60" s="7"/>
      <c r="N60" s="7"/>
    </row>
    <row r="61" spans="12:14" ht="12.75">
      <c r="L61" s="7"/>
      <c r="M61" s="7"/>
      <c r="N61" s="7"/>
    </row>
    <row r="62" spans="12:14" ht="12.75">
      <c r="L62" s="7"/>
      <c r="M62" s="7"/>
      <c r="N62" s="7"/>
    </row>
    <row r="63" spans="12:14" ht="12.75">
      <c r="L63" s="7"/>
      <c r="M63" s="7"/>
      <c r="N63" s="7"/>
    </row>
    <row r="64" spans="12:14" ht="12.75">
      <c r="L64" s="7"/>
      <c r="M64" s="7"/>
      <c r="N64" s="7"/>
    </row>
    <row r="145" ht="12.75">
      <c r="B145" s="7" t="s">
        <v>1620</v>
      </c>
    </row>
    <row r="147" ht="15">
      <c r="B147" s="5" t="s">
        <v>1621</v>
      </c>
    </row>
    <row r="155" ht="12.75">
      <c r="B155" s="7" t="s">
        <v>1622</v>
      </c>
    </row>
  </sheetData>
  <sheetProtection/>
  <mergeCells count="15">
    <mergeCell ref="M16:N16"/>
    <mergeCell ref="M33:N33"/>
    <mergeCell ref="B18:F18"/>
    <mergeCell ref="M37:N37"/>
    <mergeCell ref="J33:L33"/>
    <mergeCell ref="L48:N48"/>
    <mergeCell ref="J25:L25"/>
    <mergeCell ref="L50:N50"/>
    <mergeCell ref="A7:B7"/>
    <mergeCell ref="B21:F21"/>
    <mergeCell ref="B28:F28"/>
    <mergeCell ref="B39:F39"/>
    <mergeCell ref="L42:N42"/>
    <mergeCell ref="L43:N43"/>
    <mergeCell ref="B27:G27"/>
  </mergeCells>
  <printOptions/>
  <pageMargins left="0.66" right="0.1" top="0.5" bottom="0.25" header="0.25" footer="0.25"/>
  <pageSetup firstPageNumber="9" useFirstPageNumber="1" horizontalDpi="300" verticalDpi="300" orientation="portrait" paperSize="9" r:id="rId1"/>
  <headerFooter alignWithMargins="0">
    <oddFooter>&amp;L&amp;"VNI-Times,Italic"&amp;9Caùc thuyeát minh baùo caùo taøi chính laø phaàn khoâng theå taùch rôøi cuûa baùo caùo naøy&amp;R&amp;"VNI-Times,Italic"&amp;9Trang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dn304acer</dc:creator>
  <cp:keywords/>
  <dc:description/>
  <cp:lastModifiedBy>vietnam</cp:lastModifiedBy>
  <cp:lastPrinted>2013-08-14T02:20:37Z</cp:lastPrinted>
  <dcterms:created xsi:type="dcterms:W3CDTF">2013-01-08T23:38:50Z</dcterms:created>
  <dcterms:modified xsi:type="dcterms:W3CDTF">2013-08-20T07:15:44Z</dcterms:modified>
  <cp:category/>
  <cp:version/>
  <cp:contentType/>
  <cp:contentStatus/>
</cp:coreProperties>
</file>